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5195" windowHeight="7935"/>
  </bookViews>
  <sheets>
    <sheet name="RKL ITA 2007" sheetId="1" r:id="rId1"/>
    <sheet name="RN Andora" sheetId="2" r:id="rId2"/>
    <sheet name="RN Senigallia" sheetId="7" r:id="rId3"/>
    <sheet name="RN Torbole" sheetId="6" r:id="rId4"/>
    <sheet name="RN Muggia" sheetId="5" r:id="rId5"/>
    <sheet name="RN Quercianella" sheetId="4" r:id="rId6"/>
    <sheet name="RN Bolsena" sheetId="3" r:id="rId7"/>
    <sheet name="Rapporto compatibilità" sheetId="8" state="hidden" r:id="rId8"/>
  </sheets>
  <calcPr calcId="125725"/>
</workbook>
</file>

<file path=xl/calcChain.xml><?xml version="1.0" encoding="utf-8"?>
<calcChain xmlns="http://schemas.openxmlformats.org/spreadsheetml/2006/main">
  <c r="AU8" i="1"/>
  <c r="AU31"/>
  <c r="AU32"/>
  <c r="AU29"/>
  <c r="D5" i="4"/>
  <c r="D6"/>
  <c r="D7"/>
  <c r="D8"/>
  <c r="D9"/>
  <c r="D10"/>
  <c r="D11"/>
  <c r="D12"/>
  <c r="D13"/>
  <c r="D14"/>
  <c r="D15"/>
  <c r="D16"/>
  <c r="D17"/>
  <c r="D18"/>
  <c r="D19"/>
  <c r="D20"/>
  <c r="D21"/>
  <c r="D22"/>
  <c r="D23"/>
  <c r="D24"/>
  <c r="D25"/>
  <c r="D26"/>
  <c r="D27"/>
  <c r="D4"/>
  <c r="AU30" i="1"/>
  <c r="AU22"/>
  <c r="AU5"/>
  <c r="AU6"/>
  <c r="AU24"/>
  <c r="AU10"/>
  <c r="AU18"/>
  <c r="AU9"/>
  <c r="AU20"/>
  <c r="AU7"/>
  <c r="AU11"/>
  <c r="AU16"/>
  <c r="AU14"/>
  <c r="AU15"/>
  <c r="AU12"/>
  <c r="AU17"/>
  <c r="AU25"/>
  <c r="AU21"/>
  <c r="AU23"/>
  <c r="AU28"/>
  <c r="AU26"/>
  <c r="AU19"/>
  <c r="AU33"/>
  <c r="AU27"/>
  <c r="AU34"/>
  <c r="AU13"/>
  <c r="AU4"/>
  <c r="M17" i="7"/>
  <c r="M30" i="2"/>
  <c r="M29"/>
  <c r="M28"/>
  <c r="M27"/>
  <c r="M26"/>
  <c r="M25"/>
  <c r="M24"/>
  <c r="M23"/>
  <c r="M22"/>
  <c r="M21"/>
  <c r="M20"/>
  <c r="M19"/>
  <c r="M18"/>
  <c r="M17"/>
  <c r="M16"/>
  <c r="M15"/>
  <c r="M14"/>
  <c r="M13"/>
  <c r="M12"/>
  <c r="M11"/>
  <c r="M10"/>
  <c r="M9"/>
  <c r="M8"/>
  <c r="M7"/>
  <c r="M6"/>
  <c r="M11" i="7"/>
  <c r="A7" i="2"/>
  <c r="A8"/>
  <c r="A9"/>
  <c r="A10" s="1"/>
  <c r="A11" s="1"/>
  <c r="A12" s="1"/>
  <c r="A13" s="1"/>
  <c r="A14" s="1"/>
  <c r="A15" s="1"/>
  <c r="A16" s="1"/>
  <c r="A17" s="1"/>
  <c r="A18" s="1"/>
  <c r="A19" s="1"/>
  <c r="A20" s="1"/>
  <c r="A21" s="1"/>
  <c r="A22" s="1"/>
  <c r="A23" s="1"/>
  <c r="A24" s="1"/>
  <c r="A25" s="1"/>
  <c r="A26" s="1"/>
  <c r="A27" s="1"/>
  <c r="A28" s="1"/>
  <c r="A29" s="1"/>
  <c r="A30" s="1"/>
  <c r="M28" i="7"/>
  <c r="M27"/>
  <c r="M26"/>
  <c r="M25"/>
  <c r="M24"/>
  <c r="M22"/>
  <c r="M23"/>
  <c r="M21"/>
  <c r="M20"/>
  <c r="M19"/>
  <c r="M18"/>
  <c r="M16"/>
  <c r="M15"/>
  <c r="M14"/>
  <c r="M13"/>
  <c r="M12"/>
  <c r="M10"/>
  <c r="M9"/>
  <c r="M8"/>
  <c r="M7"/>
  <c r="M6"/>
  <c r="A9"/>
  <c r="A10"/>
  <c r="A11" s="1"/>
  <c r="A12" s="1"/>
  <c r="A13" s="1"/>
  <c r="A14" s="1"/>
  <c r="A15" s="1"/>
  <c r="A16" s="1"/>
  <c r="A17" s="1"/>
  <c r="A18" s="1"/>
  <c r="A19" s="1"/>
  <c r="A20" s="1"/>
  <c r="A21" s="1"/>
  <c r="A22" s="1"/>
  <c r="A23" s="1"/>
  <c r="A24" s="1"/>
  <c r="A25" s="1"/>
  <c r="A27"/>
  <c r="A28" s="1"/>
  <c r="A5" i="1"/>
  <c r="A6" s="1"/>
  <c r="A7" s="1"/>
  <c r="A8" s="1"/>
  <c r="A9" s="1"/>
  <c r="A10" s="1"/>
  <c r="A11" s="1"/>
  <c r="A12" s="1"/>
  <c r="A13" s="1"/>
  <c r="A14" s="1"/>
  <c r="A15" s="1"/>
  <c r="A16" s="1"/>
  <c r="A17" s="1"/>
  <c r="A18" s="1"/>
  <c r="A19" s="1"/>
  <c r="A20" s="1"/>
  <c r="A21" s="1"/>
  <c r="A22" s="1"/>
  <c r="A23" s="1"/>
  <c r="A24" s="1"/>
  <c r="A25" s="1"/>
  <c r="A26" s="1"/>
  <c r="A28"/>
  <c r="A31"/>
</calcChain>
</file>

<file path=xl/sharedStrings.xml><?xml version="1.0" encoding="utf-8"?>
<sst xmlns="http://schemas.openxmlformats.org/spreadsheetml/2006/main" count="2100" uniqueCount="670">
  <si>
    <t>Cla.</t>
  </si>
  <si>
    <t>N.Vel.</t>
  </si>
  <si>
    <t>Timoniere</t>
  </si>
  <si>
    <t>S.</t>
  </si>
  <si>
    <t>Ct.</t>
  </si>
  <si>
    <t>s1</t>
  </si>
  <si>
    <t>s2</t>
  </si>
  <si>
    <t>s3</t>
  </si>
  <si>
    <t>s4</t>
  </si>
  <si>
    <t>s5</t>
  </si>
  <si>
    <t>ITA 1157</t>
  </si>
  <si>
    <t>M</t>
  </si>
  <si>
    <t>S</t>
  </si>
  <si>
    <t>F</t>
  </si>
  <si>
    <t>ITA 1175</t>
  </si>
  <si>
    <t>Ferracuti Andrea</t>
  </si>
  <si>
    <t>J</t>
  </si>
  <si>
    <t>Mecini Pietro</t>
  </si>
  <si>
    <t>ITA 1169</t>
  </si>
  <si>
    <t>Zennaro Silvia</t>
  </si>
  <si>
    <t>ITA 1108</t>
  </si>
  <si>
    <t>ITA 1144</t>
  </si>
  <si>
    <t>Scrazzolo Maurizio</t>
  </si>
  <si>
    <t>ITA 1164</t>
  </si>
  <si>
    <t>Monti Nicola</t>
  </si>
  <si>
    <t>ITA 1148</t>
  </si>
  <si>
    <t>Valentic Natasa</t>
  </si>
  <si>
    <t>ITA 1176</t>
  </si>
  <si>
    <t>Ceschiutti Giulia</t>
  </si>
  <si>
    <t>ITA 1143</t>
  </si>
  <si>
    <t>Zugna Francesco</t>
  </si>
  <si>
    <t>ITA 1156</t>
  </si>
  <si>
    <t>De Cassai Alice</t>
  </si>
  <si>
    <t>ITA 1101</t>
  </si>
  <si>
    <t>ITA 1150</t>
  </si>
  <si>
    <t>ITA 1180</t>
  </si>
  <si>
    <t>Strada Tommaso</t>
  </si>
  <si>
    <t>ITA 1170</t>
  </si>
  <si>
    <t>Stavnicki Maja</t>
  </si>
  <si>
    <t>ITA 1179</t>
  </si>
  <si>
    <t>Montanari Mirko</t>
  </si>
  <si>
    <t>ITA 1063</t>
  </si>
  <si>
    <t>Pellegrini Carlotta</t>
  </si>
  <si>
    <t>ITA 1145</t>
  </si>
  <si>
    <t>Valera Silvia</t>
  </si>
  <si>
    <t>ITA 1155</t>
  </si>
  <si>
    <t>Ferracuti Violeta</t>
  </si>
  <si>
    <t>ITA 1068</t>
  </si>
  <si>
    <t>D'Angeli Fabio</t>
  </si>
  <si>
    <t>Pieri Alessio</t>
  </si>
  <si>
    <t>Alessandrini Matilde</t>
  </si>
  <si>
    <t>Bordoni Francesco</t>
  </si>
  <si>
    <t>Greganti Aaron</t>
  </si>
  <si>
    <t>Cazzaniga Luca</t>
  </si>
  <si>
    <t>ITA 1184</t>
  </si>
  <si>
    <t>ITA 1160</t>
  </si>
  <si>
    <t>ITA 1178</t>
  </si>
  <si>
    <t>ITA 1131</t>
  </si>
  <si>
    <t>Losito Rossella</t>
  </si>
  <si>
    <t>ITA 1091</t>
  </si>
  <si>
    <t>Zamponi Andrea</t>
  </si>
  <si>
    <t>A.</t>
  </si>
  <si>
    <t>ITA 1125</t>
  </si>
  <si>
    <t>Mengarelli Davide</t>
  </si>
  <si>
    <t>ITA 117</t>
  </si>
  <si>
    <t>Pentericci Josè Luis</t>
  </si>
  <si>
    <t>Dubini Lorenzo</t>
  </si>
  <si>
    <t>p1</t>
  </si>
  <si>
    <t>p2</t>
  </si>
  <si>
    <t>p3</t>
  </si>
  <si>
    <t>p4</t>
  </si>
  <si>
    <t>p5</t>
  </si>
  <si>
    <t>P.ti</t>
  </si>
  <si>
    <t>club</t>
  </si>
  <si>
    <t>S.C.Lecco</t>
  </si>
  <si>
    <t>GV LNI Pesaro</t>
  </si>
  <si>
    <t>GV LNI Senigallia</t>
  </si>
  <si>
    <t>CdV Muggia</t>
  </si>
  <si>
    <t>Sirena CNT</t>
  </si>
  <si>
    <t>Y.C.Porto S. Giorgio</t>
  </si>
  <si>
    <t>Grazzi Niccolò</t>
  </si>
  <si>
    <t>CVVenezia</t>
  </si>
  <si>
    <t>ITA 1177</t>
  </si>
  <si>
    <t>CIRCOLO NAUTICO SENIGALLIA</t>
  </si>
  <si>
    <t>17/18 marzo 2007</t>
  </si>
  <si>
    <t>2^ Regata Nazionale classe EUROPA</t>
  </si>
  <si>
    <t>CIRCOLO NAUTICO ANDORA</t>
  </si>
  <si>
    <t>3/4 marzo 2007</t>
  </si>
  <si>
    <t>1^ Regata Nazionale classe EUROPA</t>
  </si>
  <si>
    <t>Andora</t>
  </si>
  <si>
    <t>Senigallia</t>
  </si>
  <si>
    <t>Torbole</t>
  </si>
  <si>
    <t>p6</t>
  </si>
  <si>
    <t>- CIRCOLO VELA TORBOLE -</t>
  </si>
  <si>
    <t>TORBOLE EUROPA MEETING</t>
  </si>
  <si>
    <t>CLASSI EUROPA</t>
  </si>
  <si>
    <t>DEFINITIVE Finishing List After 6 races with 1 discard</t>
  </si>
  <si>
    <t xml:space="preserve">TORBOLE SUL GARDA </t>
  </si>
  <si>
    <t>31 marzo-2 aprile 2007</t>
  </si>
  <si>
    <t>RANKING</t>
  </si>
  <si>
    <t>SAIL NR.</t>
  </si>
  <si>
    <t>HELMSMAN</t>
  </si>
  <si>
    <t>YEAR</t>
  </si>
  <si>
    <t>CLUB</t>
  </si>
  <si>
    <t>P 1</t>
  </si>
  <si>
    <t>P 2</t>
  </si>
  <si>
    <t>P 3</t>
  </si>
  <si>
    <t>P 4</t>
  </si>
  <si>
    <t>P 5</t>
  </si>
  <si>
    <t>P 6</t>
  </si>
  <si>
    <t>SCORE</t>
  </si>
  <si>
    <t>1</t>
  </si>
  <si>
    <t>DEN 1714</t>
  </si>
  <si>
    <t>RINDOM CHRISTIAN</t>
  </si>
  <si>
    <t>1988</t>
  </si>
  <si>
    <t>HSH</t>
  </si>
  <si>
    <t>3</t>
  </si>
  <si>
    <t>8</t>
  </si>
  <si>
    <t>7</t>
  </si>
  <si>
    <t>2</t>
  </si>
  <si>
    <t>DEN 1717</t>
  </si>
  <si>
    <t>HANSEN MICHAEL</t>
  </si>
  <si>
    <t>1990</t>
  </si>
  <si>
    <t>SBK SKAERBAEK</t>
  </si>
  <si>
    <t>DEN 1702</t>
  </si>
  <si>
    <t>TANG THOMAS</t>
  </si>
  <si>
    <t>HORSENS SEJLKLUB</t>
  </si>
  <si>
    <t>6</t>
  </si>
  <si>
    <t>10</t>
  </si>
  <si>
    <t>4</t>
  </si>
  <si>
    <t>NOR 361</t>
  </si>
  <si>
    <t>KAVLI ERIK B.</t>
  </si>
  <si>
    <t>1986</t>
  </si>
  <si>
    <t>KNS</t>
  </si>
  <si>
    <t>9</t>
  </si>
  <si>
    <t>13</t>
  </si>
  <si>
    <t>5</t>
  </si>
  <si>
    <t>GER 41</t>
  </si>
  <si>
    <t>SATTELMACHER CHRISTOPH</t>
  </si>
  <si>
    <t>1985</t>
  </si>
  <si>
    <t>S.L.S.V</t>
  </si>
  <si>
    <t>18</t>
  </si>
  <si>
    <t>DEN 1712</t>
  </si>
  <si>
    <t>TANG CHRISTIAN</t>
  </si>
  <si>
    <t>16</t>
  </si>
  <si>
    <t>20</t>
  </si>
  <si>
    <t>SWE 71</t>
  </si>
  <si>
    <t>HEDBERG VICTOR</t>
  </si>
  <si>
    <t>1989</t>
  </si>
  <si>
    <t>HJULVIKS BK</t>
  </si>
  <si>
    <t>23</t>
  </si>
  <si>
    <t>SWE 3361</t>
  </si>
  <si>
    <t>BERGSTRÖM FREDRIK</t>
  </si>
  <si>
    <t>S.S. KAPAREN</t>
  </si>
  <si>
    <t>11</t>
  </si>
  <si>
    <t>27</t>
  </si>
  <si>
    <t>DEN 38</t>
  </si>
  <si>
    <t>NIELSEN JESPER</t>
  </si>
  <si>
    <t>DYVIG BAADELAUG</t>
  </si>
  <si>
    <t>29</t>
  </si>
  <si>
    <t>SWE 3</t>
  </si>
  <si>
    <t>TAURELL OSCAR</t>
  </si>
  <si>
    <t>KULLAVIHSKANOT K. (KKKK)</t>
  </si>
  <si>
    <t>21</t>
  </si>
  <si>
    <t>17</t>
  </si>
  <si>
    <t>32</t>
  </si>
  <si>
    <t>DEN 87</t>
  </si>
  <si>
    <t>OVERGAARD JACOB</t>
  </si>
  <si>
    <t>KBL/HSH</t>
  </si>
  <si>
    <t>15</t>
  </si>
  <si>
    <t>35</t>
  </si>
  <si>
    <t>12</t>
  </si>
  <si>
    <t>DEN 5</t>
  </si>
  <si>
    <t>NIKOLAJSEN JACOB</t>
  </si>
  <si>
    <t>1987</t>
  </si>
  <si>
    <t>14</t>
  </si>
  <si>
    <t>SWE 3449</t>
  </si>
  <si>
    <t>DÜRING NICLAS</t>
  </si>
  <si>
    <t>SIGTUNA BK</t>
  </si>
  <si>
    <t>39</t>
  </si>
  <si>
    <t>CZE 11</t>
  </si>
  <si>
    <t>SMESNY MAREK</t>
  </si>
  <si>
    <t>1995</t>
  </si>
  <si>
    <t>YC PV</t>
  </si>
  <si>
    <t>SCRAZZOLO MAURIZIO</t>
  </si>
  <si>
    <t>1984</t>
  </si>
  <si>
    <t>C.V.MUGGIA</t>
  </si>
  <si>
    <t>41</t>
  </si>
  <si>
    <t>GER 92</t>
  </si>
  <si>
    <t>POMMERIN CHRISTIAN</t>
  </si>
  <si>
    <t>SSCK</t>
  </si>
  <si>
    <t>31</t>
  </si>
  <si>
    <t>DEN 14</t>
  </si>
  <si>
    <t>RASMUSSEN JOSEFINE BOEL</t>
  </si>
  <si>
    <t>KDY</t>
  </si>
  <si>
    <t>30</t>
  </si>
  <si>
    <t>43</t>
  </si>
  <si>
    <t>SWE 0</t>
  </si>
  <si>
    <t>DACKHAMMAR NICLAS</t>
  </si>
  <si>
    <t>44</t>
  </si>
  <si>
    <t>19</t>
  </si>
  <si>
    <t>NOR 896</t>
  </si>
  <si>
    <t>HÅKON VESTBY</t>
  </si>
  <si>
    <t>DSSF</t>
  </si>
  <si>
    <t>25</t>
  </si>
  <si>
    <t>SWE 69</t>
  </si>
  <si>
    <t>CARLSON PHILIP</t>
  </si>
  <si>
    <t>55</t>
  </si>
  <si>
    <t>DEN 1589</t>
  </si>
  <si>
    <t>BØRRESEN EMIL</t>
  </si>
  <si>
    <t>NEPTUN VEJLE</t>
  </si>
  <si>
    <t>22</t>
  </si>
  <si>
    <t>NOR 408</t>
  </si>
  <si>
    <t>JOHANSEN LARS MYKLEBUST</t>
  </si>
  <si>
    <t>1991</t>
  </si>
  <si>
    <t>BREVIK SEILFORENING</t>
  </si>
  <si>
    <t>24</t>
  </si>
  <si>
    <t>62</t>
  </si>
  <si>
    <t>DEN 1572</t>
  </si>
  <si>
    <t>DATH ASGER ALMEGAARD</t>
  </si>
  <si>
    <t>SKS</t>
  </si>
  <si>
    <t>63</t>
  </si>
  <si>
    <t>GER 61</t>
  </si>
  <si>
    <t>ARNE BERG</t>
  </si>
  <si>
    <t>70</t>
  </si>
  <si>
    <t>SWE 23</t>
  </si>
  <si>
    <t>STENINGER SOFIA</t>
  </si>
  <si>
    <t>OXELOSUNDS SS</t>
  </si>
  <si>
    <t>71</t>
  </si>
  <si>
    <t>26</t>
  </si>
  <si>
    <t>SWE 3453</t>
  </si>
  <si>
    <t>MALMSTRÖM EMIL</t>
  </si>
  <si>
    <t>UKF</t>
  </si>
  <si>
    <t>72</t>
  </si>
  <si>
    <t>DEN 1687</t>
  </si>
  <si>
    <t>FRIIS NIELSEN PHILIP</t>
  </si>
  <si>
    <t>FREDERICIA SEJLKLUB</t>
  </si>
  <si>
    <t>76</t>
  </si>
  <si>
    <t>28</t>
  </si>
  <si>
    <t>DEN 7</t>
  </si>
  <si>
    <t>BREGENDAHL JEPPE</t>
  </si>
  <si>
    <t>OURE</t>
  </si>
  <si>
    <t>79</t>
  </si>
  <si>
    <t>SWE 3532</t>
  </si>
  <si>
    <t>ÖJERBORN SOFIA</t>
  </si>
  <si>
    <t>RÅSS</t>
  </si>
  <si>
    <t>34</t>
  </si>
  <si>
    <t>80</t>
  </si>
  <si>
    <t>DEN 11</t>
  </si>
  <si>
    <t>ANDERSEN FREDERIK</t>
  </si>
  <si>
    <t>SWE 90</t>
  </si>
  <si>
    <t>SIGVARDSDOTTER SARA</t>
  </si>
  <si>
    <t>STENUNGSUND SAILING CLUB (STSS)</t>
  </si>
  <si>
    <t>81</t>
  </si>
  <si>
    <t>GER 46</t>
  </si>
  <si>
    <t>DONNAY KARSTEN</t>
  </si>
  <si>
    <t>1983</t>
  </si>
  <si>
    <t>SKBUE</t>
  </si>
  <si>
    <t>85</t>
  </si>
  <si>
    <t>33</t>
  </si>
  <si>
    <t>MONTI NICOLA</t>
  </si>
  <si>
    <t>15 - 0434 - SOCIETA' CANOTTIERI LECCO 1895 - SEZ VELA</t>
  </si>
  <si>
    <t>36</t>
  </si>
  <si>
    <t>86</t>
  </si>
  <si>
    <t>SWE 88</t>
  </si>
  <si>
    <t>HARDING REBECKA</t>
  </si>
  <si>
    <t>KSSS</t>
  </si>
  <si>
    <t>87</t>
  </si>
  <si>
    <t>ZENNARO SILVIA</t>
  </si>
  <si>
    <t>COMPAGNIA DELLA VELA VENEZIA</t>
  </si>
  <si>
    <t>DEN 17</t>
  </si>
  <si>
    <t>ANDREASEN ANETTE VIBORG</t>
  </si>
  <si>
    <t>93</t>
  </si>
  <si>
    <t>37</t>
  </si>
  <si>
    <t>CZE 17</t>
  </si>
  <si>
    <t>KREJZA TOMAS</t>
  </si>
  <si>
    <t>1976</t>
  </si>
  <si>
    <t>YACHTING STYL</t>
  </si>
  <si>
    <t>38</t>
  </si>
  <si>
    <t>FERRACUTI ANDREA</t>
  </si>
  <si>
    <t>10 - 0319 - YACHTING CLUB PORTO S.GIORGIO</t>
  </si>
  <si>
    <t>94</t>
  </si>
  <si>
    <t>GER 60</t>
  </si>
  <si>
    <t>LENNART LUTTKUS</t>
  </si>
  <si>
    <t>1992</t>
  </si>
  <si>
    <t>40</t>
  </si>
  <si>
    <t>SWE 3510</t>
  </si>
  <si>
    <t>AXELSSON ROBIN</t>
  </si>
  <si>
    <t>95</t>
  </si>
  <si>
    <t>SWE 3519</t>
  </si>
  <si>
    <t>OLSSON JOSEFIN</t>
  </si>
  <si>
    <t>42</t>
  </si>
  <si>
    <t>CZE 27</t>
  </si>
  <si>
    <t>SKOTNICOVA JANA</t>
  </si>
  <si>
    <t>YC PALKOVICE</t>
  </si>
  <si>
    <t>98</t>
  </si>
  <si>
    <t>SWE 3438</t>
  </si>
  <si>
    <t>CARLSSON ANDERS</t>
  </si>
  <si>
    <t>JOLLESEGLARNA KKF</t>
  </si>
  <si>
    <t>105</t>
  </si>
  <si>
    <t>MECINI PIETRO</t>
  </si>
  <si>
    <t>107</t>
  </si>
  <si>
    <t>45</t>
  </si>
  <si>
    <t>DEN 50</t>
  </si>
  <si>
    <t>JUHL LASSE</t>
  </si>
  <si>
    <t>AALBORG SEJLKLUB</t>
  </si>
  <si>
    <t>46</t>
  </si>
  <si>
    <t>SWE 3514</t>
  </si>
  <si>
    <t>LARSSON ERIK</t>
  </si>
  <si>
    <t>47</t>
  </si>
  <si>
    <t>GER 1547</t>
  </si>
  <si>
    <t>MAREIKE SIEFKER</t>
  </si>
  <si>
    <t>SVH</t>
  </si>
  <si>
    <t>108</t>
  </si>
  <si>
    <t>48</t>
  </si>
  <si>
    <t>DEN 44</t>
  </si>
  <si>
    <t>ILDAL ANDERS</t>
  </si>
  <si>
    <t>110</t>
  </si>
  <si>
    <t>49</t>
  </si>
  <si>
    <t>DEN 35</t>
  </si>
  <si>
    <t>ERICHSEN EMIL</t>
  </si>
  <si>
    <t>114</t>
  </si>
  <si>
    <t>50</t>
  </si>
  <si>
    <t>GER 78</t>
  </si>
  <si>
    <t>SCHMIDT DOMINIK</t>
  </si>
  <si>
    <t>DUISBURG YACHT CLUB</t>
  </si>
  <si>
    <t>115</t>
  </si>
  <si>
    <t>51</t>
  </si>
  <si>
    <t>SWE 19</t>
  </si>
  <si>
    <t>HENMAN STINA</t>
  </si>
  <si>
    <t>SSWL</t>
  </si>
  <si>
    <t>116</t>
  </si>
  <si>
    <t>52</t>
  </si>
  <si>
    <t>GER 89</t>
  </si>
  <si>
    <t>SCHMID EIKE-CHRISTIAN</t>
  </si>
  <si>
    <t>HANNOVER YACHT CLUB</t>
  </si>
  <si>
    <t>53</t>
  </si>
  <si>
    <t>DEN 41</t>
  </si>
  <si>
    <t>SVENDSEN FREDERIK MADS</t>
  </si>
  <si>
    <t>DNF</t>
  </si>
  <si>
    <t>117</t>
  </si>
  <si>
    <t>54</t>
  </si>
  <si>
    <t>GER 28</t>
  </si>
  <si>
    <t>SWINDA PFAU</t>
  </si>
  <si>
    <t>ETUF</t>
  </si>
  <si>
    <t>DEN 1654</t>
  </si>
  <si>
    <t>RINDOM ANNE-MARIE</t>
  </si>
  <si>
    <t>123</t>
  </si>
  <si>
    <t>56</t>
  </si>
  <si>
    <t>SWE 3494</t>
  </si>
  <si>
    <t>WALLIN NICLAS</t>
  </si>
  <si>
    <t>124</t>
  </si>
  <si>
    <t>57</t>
  </si>
  <si>
    <t>DEN 92</t>
  </si>
  <si>
    <t>THOMASEN CHRISTIAN</t>
  </si>
  <si>
    <t>127</t>
  </si>
  <si>
    <t>58</t>
  </si>
  <si>
    <t>STRADA TOMMASO</t>
  </si>
  <si>
    <t>130</t>
  </si>
  <si>
    <t>59</t>
  </si>
  <si>
    <t>SWE 11</t>
  </si>
  <si>
    <t>TIDEMAND HOLGER</t>
  </si>
  <si>
    <t>131</t>
  </si>
  <si>
    <t>60</t>
  </si>
  <si>
    <t>DEN 1705</t>
  </si>
  <si>
    <t>SCHARFF JONATHAN PROM</t>
  </si>
  <si>
    <t>61</t>
  </si>
  <si>
    <t>SWE 3547</t>
  </si>
  <si>
    <t>ABENIUS MALIN</t>
  </si>
  <si>
    <t>133</t>
  </si>
  <si>
    <t>DEN 1587</t>
  </si>
  <si>
    <t>POULSEN SARAH</t>
  </si>
  <si>
    <t>135</t>
  </si>
  <si>
    <t>DEN 1581</t>
  </si>
  <si>
    <t>DYBKJÆR DITLEV JEPPE</t>
  </si>
  <si>
    <t>64</t>
  </si>
  <si>
    <t>SWE 3501</t>
  </si>
  <si>
    <t>ORTGREN SOFIE</t>
  </si>
  <si>
    <t>LERUMS S.C.</t>
  </si>
  <si>
    <t>139</t>
  </si>
  <si>
    <t>65</t>
  </si>
  <si>
    <t>SWE 57</t>
  </si>
  <si>
    <t>CARLZON PETRONELLA</t>
  </si>
  <si>
    <t>66</t>
  </si>
  <si>
    <t>DEN 3</t>
  </si>
  <si>
    <t>KONGSTAD ANDERS</t>
  </si>
  <si>
    <t>FAABORG SEJLKLUB</t>
  </si>
  <si>
    <t>145</t>
  </si>
  <si>
    <t>67</t>
  </si>
  <si>
    <t>VALENTIC NATASA</t>
  </si>
  <si>
    <t>13 - 0367 - SIRENA CLUB NAUTICO TRIESTINO</t>
  </si>
  <si>
    <t>150</t>
  </si>
  <si>
    <t>68</t>
  </si>
  <si>
    <t>SWE 3498</t>
  </si>
  <si>
    <t>ERIKSEN FREDRIK</t>
  </si>
  <si>
    <t>VASTERAAS</t>
  </si>
  <si>
    <t>154</t>
  </si>
  <si>
    <t>69</t>
  </si>
  <si>
    <t>GER 63</t>
  </si>
  <si>
    <t>BARTHEL JULIANE</t>
  </si>
  <si>
    <t>SEGLER CLUB DUEMMER</t>
  </si>
  <si>
    <t>156</t>
  </si>
  <si>
    <t>SWE 35</t>
  </si>
  <si>
    <t>ANTMAN THERESE</t>
  </si>
  <si>
    <t>TBK</t>
  </si>
  <si>
    <t>157</t>
  </si>
  <si>
    <t>DEN 1722</t>
  </si>
  <si>
    <t>HANGAARD NICOLAJ</t>
  </si>
  <si>
    <t>161</t>
  </si>
  <si>
    <t>GBR 346</t>
  </si>
  <si>
    <t>LAWS TIM</t>
  </si>
  <si>
    <t>1978</t>
  </si>
  <si>
    <t>SOCIETE REGATES ROCHELAISES</t>
  </si>
  <si>
    <t>163</t>
  </si>
  <si>
    <t>73</t>
  </si>
  <si>
    <t>DEN 40</t>
  </si>
  <si>
    <t>SCHÜTT ANNE-JULIE</t>
  </si>
  <si>
    <t>170</t>
  </si>
  <si>
    <t>74</t>
  </si>
  <si>
    <t>DEN 1721</t>
  </si>
  <si>
    <t>ANDERSEN CHRISTIAN STEMANN</t>
  </si>
  <si>
    <t>KERTEMINDE SEJLKLUB</t>
  </si>
  <si>
    <t>173</t>
  </si>
  <si>
    <t>75</t>
  </si>
  <si>
    <t>AUT 17</t>
  </si>
  <si>
    <t>PETER STYBLO</t>
  </si>
  <si>
    <t>1956</t>
  </si>
  <si>
    <t>S.A.F.</t>
  </si>
  <si>
    <t>180</t>
  </si>
  <si>
    <t>DEN 12</t>
  </si>
  <si>
    <t>KLINT BERGH SIMON</t>
  </si>
  <si>
    <t>SKOVSHOVED SEJLKLUB</t>
  </si>
  <si>
    <t>77</t>
  </si>
  <si>
    <t>GER 1616</t>
  </si>
  <si>
    <t>EINÖDER MAXIMILIAN</t>
  </si>
  <si>
    <t>YACHTCLUB WEIDEN</t>
  </si>
  <si>
    <t>183</t>
  </si>
  <si>
    <t>78</t>
  </si>
  <si>
    <t>ITA 106</t>
  </si>
  <si>
    <t>PELLEGRINI CARLOTTA</t>
  </si>
  <si>
    <t>184</t>
  </si>
  <si>
    <t>CESCHIUTTI GIULIA</t>
  </si>
  <si>
    <t>186</t>
  </si>
  <si>
    <t>DEN 1678</t>
  </si>
  <si>
    <t>HANGAARD CAROLINE</t>
  </si>
  <si>
    <t>187</t>
  </si>
  <si>
    <t>DE CASSAI ALICE</t>
  </si>
  <si>
    <t>191</t>
  </si>
  <si>
    <t>82</t>
  </si>
  <si>
    <t>CZE 90</t>
  </si>
  <si>
    <t>SMIDOVA KATERINA</t>
  </si>
  <si>
    <t>KJT</t>
  </si>
  <si>
    <t>193</t>
  </si>
  <si>
    <t>83</t>
  </si>
  <si>
    <t>NOR 856</t>
  </si>
  <si>
    <t>LOHRMANN NICHOLAS</t>
  </si>
  <si>
    <t>194</t>
  </si>
  <si>
    <t>84</t>
  </si>
  <si>
    <t>GER 1551</t>
  </si>
  <si>
    <t>MORITZ HAMPEL</t>
  </si>
  <si>
    <t>1993</t>
  </si>
  <si>
    <t>Y.C.R.E.</t>
  </si>
  <si>
    <t>197</t>
  </si>
  <si>
    <t>SWE 3436</t>
  </si>
  <si>
    <t>CADEMAN KARIN</t>
  </si>
  <si>
    <t>BRAVIKENS SEGELSALLSKAP</t>
  </si>
  <si>
    <t>201</t>
  </si>
  <si>
    <t>DEN 1530</t>
  </si>
  <si>
    <t>FRUERGAARD MARTIN</t>
  </si>
  <si>
    <t>THURO SEJLKLUB</t>
  </si>
  <si>
    <t>202</t>
  </si>
  <si>
    <t>SWE 3575</t>
  </si>
  <si>
    <t>WESTERGREN SARA</t>
  </si>
  <si>
    <t>203</t>
  </si>
  <si>
    <t>88</t>
  </si>
  <si>
    <t>GER 1508</t>
  </si>
  <si>
    <t>EINÖDER SILVIA</t>
  </si>
  <si>
    <t>89</t>
  </si>
  <si>
    <t>DEN 1485</t>
  </si>
  <si>
    <t>KLINT KAROLINE</t>
  </si>
  <si>
    <t>205</t>
  </si>
  <si>
    <t>90</t>
  </si>
  <si>
    <t>SWE 5</t>
  </si>
  <si>
    <t>OLJELUND EMMA</t>
  </si>
  <si>
    <t>GKSS</t>
  </si>
  <si>
    <t>91</t>
  </si>
  <si>
    <t>GER 1404</t>
  </si>
  <si>
    <t>GRUPE SABINE</t>
  </si>
  <si>
    <t>YACHT CLUB BAYER LEVERKUSEN</t>
  </si>
  <si>
    <t>210</t>
  </si>
  <si>
    <t>92</t>
  </si>
  <si>
    <t>SWE 3504</t>
  </si>
  <si>
    <t>KLINGA HANNA</t>
  </si>
  <si>
    <t>213</t>
  </si>
  <si>
    <t>SWE 3546</t>
  </si>
  <si>
    <t>SUNDKLEV KAJSA</t>
  </si>
  <si>
    <t>SWE 37</t>
  </si>
  <si>
    <t>LUNDQVIST JACOB</t>
  </si>
  <si>
    <t>KULLAVIK KKK</t>
  </si>
  <si>
    <t>214</t>
  </si>
  <si>
    <t>DEN 29</t>
  </si>
  <si>
    <t>MAERSK-MOELLER DEA</t>
  </si>
  <si>
    <t>NSK</t>
  </si>
  <si>
    <t>221</t>
  </si>
  <si>
    <t>96</t>
  </si>
  <si>
    <t>GER 1559</t>
  </si>
  <si>
    <t>MOELLER NADINE</t>
  </si>
  <si>
    <t>SCMO</t>
  </si>
  <si>
    <t>224</t>
  </si>
  <si>
    <t>97</t>
  </si>
  <si>
    <t>SWE 3314</t>
  </si>
  <si>
    <t>NUIJA ALEXANDER</t>
  </si>
  <si>
    <t>226</t>
  </si>
  <si>
    <t>GER 1504</t>
  </si>
  <si>
    <t>DIEBEL SANDRA</t>
  </si>
  <si>
    <t>SEGELCLUB KNAPPENSEE</t>
  </si>
  <si>
    <t>229</t>
  </si>
  <si>
    <t>99</t>
  </si>
  <si>
    <t>AUT 116</t>
  </si>
  <si>
    <t>STOCKINGER MATTHIAS</t>
  </si>
  <si>
    <t>S.C.A.T.T.</t>
  </si>
  <si>
    <t>230</t>
  </si>
  <si>
    <t>100</t>
  </si>
  <si>
    <t>DEN 1</t>
  </si>
  <si>
    <t>SVENDSEN MATHIAS CHR.</t>
  </si>
  <si>
    <t>231</t>
  </si>
  <si>
    <t>101</t>
  </si>
  <si>
    <t>GER 1148</t>
  </si>
  <si>
    <t>GRAF MARIA-THERESA</t>
  </si>
  <si>
    <t>SSV STERNBERG</t>
  </si>
  <si>
    <t>102</t>
  </si>
  <si>
    <t>DEN 1692</t>
  </si>
  <si>
    <t>GRAVERSEN FREDERIKKE</t>
  </si>
  <si>
    <t>OCS</t>
  </si>
  <si>
    <t>103</t>
  </si>
  <si>
    <t>VALERA SILVIA</t>
  </si>
  <si>
    <t>232</t>
  </si>
  <si>
    <t>104</t>
  </si>
  <si>
    <t>PIERI ALESSIO</t>
  </si>
  <si>
    <t>10 - 0318 - GRUPPO DILETTANTISTICO VELA LNI PESARO</t>
  </si>
  <si>
    <t>234</t>
  </si>
  <si>
    <t>DEN 28</t>
  </si>
  <si>
    <t>OLRIK JEANINE</t>
  </si>
  <si>
    <t>238</t>
  </si>
  <si>
    <t>106</t>
  </si>
  <si>
    <t>FERRACUTI VIOLETA</t>
  </si>
  <si>
    <t>239</t>
  </si>
  <si>
    <t>DEN 30</t>
  </si>
  <si>
    <t>TOFT DUUS RASMUS</t>
  </si>
  <si>
    <t>250</t>
  </si>
  <si>
    <t>CAZZANIGA LUCA</t>
  </si>
  <si>
    <t>109</t>
  </si>
  <si>
    <t>SWE 3419</t>
  </si>
  <si>
    <t>STRÖMBLAD OLIVIA</t>
  </si>
  <si>
    <t>MALMO SS</t>
  </si>
  <si>
    <t>253</t>
  </si>
  <si>
    <t>ALESSANDRINI MATILDE</t>
  </si>
  <si>
    <t>256</t>
  </si>
  <si>
    <t>111</t>
  </si>
  <si>
    <t>GER 1308</t>
  </si>
  <si>
    <t>WEISS MATTHIAS</t>
  </si>
  <si>
    <t>1955</t>
  </si>
  <si>
    <t>CKA</t>
  </si>
  <si>
    <t>258</t>
  </si>
  <si>
    <t>112</t>
  </si>
  <si>
    <t>GRAZZI NICCOLO'</t>
  </si>
  <si>
    <t>261</t>
  </si>
  <si>
    <t>113</t>
  </si>
  <si>
    <t>SWE 96</t>
  </si>
  <si>
    <t>ABENIUS MICHAEL</t>
  </si>
  <si>
    <t>HJBK</t>
  </si>
  <si>
    <t>263</t>
  </si>
  <si>
    <t>DEN 19</t>
  </si>
  <si>
    <t>NISSEN NICOLINE</t>
  </si>
  <si>
    <t>275</t>
  </si>
  <si>
    <t>GER 976</t>
  </si>
  <si>
    <t>BOLLONGINO SIMON</t>
  </si>
  <si>
    <t>AGGERTALER SC</t>
  </si>
  <si>
    <t>276</t>
  </si>
  <si>
    <t>DEN 1475</t>
  </si>
  <si>
    <t>DYBKJÆR DITLEV SØREN</t>
  </si>
  <si>
    <t>278</t>
  </si>
  <si>
    <t>GER 34</t>
  </si>
  <si>
    <t>KETTL CHRISTIAN</t>
  </si>
  <si>
    <t>SCATT</t>
  </si>
  <si>
    <t>279</t>
  </si>
  <si>
    <t>118</t>
  </si>
  <si>
    <t>GER 1457</t>
  </si>
  <si>
    <t>FREIWALD SUSANN</t>
  </si>
  <si>
    <t>WRK</t>
  </si>
  <si>
    <t>282</t>
  </si>
  <si>
    <t>119</t>
  </si>
  <si>
    <t>DEN 60</t>
  </si>
  <si>
    <t>QUORNING STINE</t>
  </si>
  <si>
    <t>293</t>
  </si>
  <si>
    <t>120</t>
  </si>
  <si>
    <t>ZUGNA FRANCESCO</t>
  </si>
  <si>
    <t>310</t>
  </si>
  <si>
    <t>Last Update 02 apr 2007 17.17</t>
  </si>
  <si>
    <t>Muggia</t>
  </si>
  <si>
    <t>Quercianella</t>
  </si>
  <si>
    <t>Bolsena</t>
  </si>
  <si>
    <t>s6</t>
  </si>
  <si>
    <t>p.ti</t>
  </si>
  <si>
    <t>scarti</t>
  </si>
  <si>
    <t>s7</t>
  </si>
  <si>
    <t>s8</t>
  </si>
  <si>
    <t>C</t>
  </si>
  <si>
    <t>Ranking List - classe EUROPA - anno 2007</t>
  </si>
  <si>
    <t xml:space="preserve">Risultati Europa </t>
  </si>
  <si>
    <t xml:space="preserve">  </t>
  </si>
  <si>
    <t xml:space="preserve">Punteggi presi in considerazione 1  scarto </t>
  </si>
  <si>
    <t>No</t>
  </si>
  <si>
    <t>Numero</t>
  </si>
  <si>
    <t>Nome</t>
  </si>
  <si>
    <t>Punti</t>
  </si>
  <si>
    <t>Scrazzolo Maurizio, Maschio, 04-Nov-1984, 351-13-CIRCOLO VELA MUGGIA ASS</t>
  </si>
  <si>
    <t>Zugna Francesco, Maschio, 23-Mar-1984, 351-13-CIRCOLO VELA MUGGIA ASS</t>
  </si>
  <si>
    <t>Monti Nicola, Maschio, 21-Feb-1988, 434-15-SOC CANOTT LECCO ASS SP</t>
  </si>
  <si>
    <t>Ferracuti Andrea, Maschio, 20-Apr-1989, 319-10-Y.C.PORTO S.GIORGIO ASS</t>
  </si>
  <si>
    <t>D'Angeli Fabio, Maschio, 24-Apr-1986, 318-10-GDV LNI PESARO</t>
  </si>
  <si>
    <t>Zennaro Silvia, Femmina, 26-Ott-1989, 344-12-COMPAGNIA VELA ASS SPOR</t>
  </si>
  <si>
    <t>Valentic Natasa, Femmina, 26-Gen-1987, 367-13-SIRENA C.N.TRIESTINO AS</t>
  </si>
  <si>
    <t>Mecini Pietro, Maschio, 27-Giu-1988, 434-15-SOC CANOTT LECCO ASS SP</t>
  </si>
  <si>
    <t>De Cassai Alice, Femmina, 12-Ott-1987, 434-15-SOC CANOTT LECCO ASS SP</t>
  </si>
  <si>
    <t>Ceschiutti Giulia, Femmina, 15-Apr-1987, 367-13-SIRENA C.N.TRIESTINO AS</t>
  </si>
  <si>
    <t>ITA 1181</t>
  </si>
  <si>
    <t>Sfetez Maria Giovanna, Femmina, 31-Ago-1987, 351-13-CIRCOLO VELA MUGGIA ASS</t>
  </si>
  <si>
    <t>Strada Tommaso, Maschio, 15-Lug-1987, 434-15-SOC CANOTT LECCO ASS SP</t>
  </si>
  <si>
    <t>Montanari Mirko, Maschio, 01-Ago-1988, 610-10-GDV LNI SENIGALLIA</t>
  </si>
  <si>
    <t>Pellegrini Carlotta, Femmina, 01-Apr-1990, 434-15-SOC CANOTT LECCO ASS SP</t>
  </si>
  <si>
    <t>Valera Silvia, Femmina, 22-Ott-1989, 434-15-SOC CANOTT LECCO ASS SP</t>
  </si>
  <si>
    <t>ITA 1096</t>
  </si>
  <si>
    <t>Paiero Desire, Femmina, 16-Dic-1990, 351-13-CIRCOLO VELA MUGGIA ASS</t>
  </si>
  <si>
    <t>Cazzaniga Luca, Maschio, 25-Nov-1991, 434-15-SOC CANOTT LECCO ASS SP</t>
  </si>
  <si>
    <t>Pieri Alessio, Maschio, 16-Apr-1991, 318-10-GDV LNI PESARO</t>
  </si>
  <si>
    <t>Alessandrini Matilde, Femmina, 02-Set-1990, 318-10-GDV LNI PESARO</t>
  </si>
  <si>
    <t>Mengarelli Davide, Maschio, 21-Set-1992, 610-10-GDV LNI SENIGALLIA</t>
  </si>
  <si>
    <t>Grazzi Niccolo', Maschio, 07-Mar-1990, 318-10-GDV LNI PESARO</t>
  </si>
  <si>
    <t>Ferracuti Violeta, Femmina, 10-Giu-1993, 319-10-Y.C.PORTO S.GIORGIO ASS</t>
  </si>
  <si>
    <t>Pentericci Josè Luis, Maschio, 12-Ott-1991, 610-10-GDV LNI SENIGALLIA</t>
  </si>
  <si>
    <t>Dubini Lorenzo, Maschio, 17-Ago-1991, 434-15-SOC CANOTT LECCO ASS SP</t>
  </si>
  <si>
    <t>Losito Rossella, Femmina, 12-Nov-1982, 434-15-SOC CANOTT LECCO ASS SP</t>
  </si>
  <si>
    <t>Zamponi Andrea, Maschio, 19-Giu-1984, 434-15-SOC CANOTT LECCO ASS SP</t>
  </si>
  <si>
    <t>SLO 21</t>
  </si>
  <si>
    <t>Jankovic Erik, Maschio, 06-Giu-1995, Società Sportiva Piran</t>
  </si>
  <si>
    <t>Sfetez Maria Giovanna</t>
  </si>
  <si>
    <t>Pajero Desirèe</t>
  </si>
  <si>
    <t>numero</t>
  </si>
  <si>
    <t>nome</t>
  </si>
  <si>
    <t>punti</t>
  </si>
  <si>
    <t>Colombo Daniela</t>
  </si>
  <si>
    <t>Ginocchio Michele</t>
  </si>
  <si>
    <t>Grazzi Nicolò</t>
  </si>
  <si>
    <t>Trofeo Accademia Navale</t>
  </si>
  <si>
    <t>ITA 1158</t>
  </si>
  <si>
    <t>ITA 1100</t>
  </si>
  <si>
    <t>Rapporto compatibilità per RN2007.xls</t>
  </si>
  <si>
    <t>Data esecuzione: 14/05/2007 20.59</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</si>
  <si>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</si>
  <si>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</si>
  <si>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</si>
  <si>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</si>
  <si>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Valera Silva</t>
  </si>
  <si>
    <t>Ferracuti Violetta</t>
  </si>
  <si>
    <t>Grazzi Niccolo'</t>
  </si>
  <si>
    <t>Regata Nazionale Bolsena</t>
  </si>
  <si>
    <t>MJ</t>
  </si>
  <si>
    <t>FJ</t>
  </si>
  <si>
    <t>S.V.Forza e Coraggio</t>
  </si>
</sst>
</file>

<file path=xl/styles.xml><?xml version="1.0" encoding="utf-8"?>
<styleSheet xmlns="http://schemas.openxmlformats.org/spreadsheetml/2006/main">
  <numFmts count="1">
    <numFmt numFmtId="164" formatCode="0_ ;[Red]\-0\ "/>
  </numFmts>
  <fonts count="31">
    <font>
      <sz val="10"/>
      <name val="Arial"/>
    </font>
    <font>
      <sz val="8"/>
      <name val="Arial"/>
      <family val="2"/>
    </font>
    <font>
      <b/>
      <sz val="8"/>
      <name val="Arial"/>
      <family val="2"/>
    </font>
    <font>
      <u/>
      <sz val="8"/>
      <name val="Arial"/>
      <family val="2"/>
    </font>
    <font>
      <b/>
      <sz val="8"/>
      <color indexed="10"/>
      <name val="Arial"/>
      <family val="2"/>
    </font>
    <font>
      <sz val="10"/>
      <name val="Arial"/>
      <family val="2"/>
    </font>
    <font>
      <sz val="8"/>
      <name val="Arial"/>
      <family val="2"/>
    </font>
    <font>
      <sz val="8"/>
      <color indexed="9"/>
      <name val="Arial"/>
      <family val="2"/>
    </font>
    <font>
      <i/>
      <strike/>
      <sz val="8"/>
      <name val="Arial"/>
      <family val="2"/>
    </font>
    <font>
      <b/>
      <sz val="8"/>
      <color indexed="12"/>
      <name val="Arial"/>
      <family val="2"/>
    </font>
    <font>
      <sz val="12"/>
      <color indexed="8"/>
      <name val="Arial"/>
      <family val="2"/>
    </font>
    <font>
      <sz val="9"/>
      <color indexed="8"/>
      <name val="Arial"/>
      <family val="2"/>
    </font>
    <font>
      <sz val="8"/>
      <color indexed="8"/>
      <name val="Arial"/>
      <family val="2"/>
    </font>
    <font>
      <u/>
      <sz val="10"/>
      <color indexed="12"/>
      <name val="Arial"/>
      <family val="2"/>
    </font>
    <font>
      <b/>
      <sz val="10"/>
      <name val="Arial"/>
      <family val="2"/>
    </font>
    <font>
      <b/>
      <sz val="14"/>
      <color indexed="14"/>
      <name val="Arial"/>
      <family val="2"/>
    </font>
    <font>
      <sz val="8"/>
      <color indexed="14"/>
      <name val="Arial"/>
      <family val="2"/>
    </font>
    <font>
      <sz val="10"/>
      <color indexed="14"/>
      <name val="Arial"/>
      <family val="2"/>
    </font>
    <font>
      <b/>
      <sz val="8"/>
      <color indexed="49"/>
      <name val="Arial"/>
      <family val="2"/>
    </font>
    <font>
      <b/>
      <sz val="8"/>
      <color indexed="14"/>
      <name val="Arial"/>
      <family val="2"/>
    </font>
    <font>
      <sz val="10"/>
      <color indexed="49"/>
      <name val="Arial"/>
      <family val="2"/>
    </font>
    <font>
      <sz val="8"/>
      <color indexed="49"/>
      <name val="Arial"/>
      <family val="2"/>
    </font>
    <font>
      <sz val="18"/>
      <color indexed="14"/>
      <name val="Arial"/>
      <family val="2"/>
    </font>
    <font>
      <b/>
      <sz val="18"/>
      <color indexed="14"/>
      <name val="Arial"/>
      <family val="2"/>
    </font>
    <font>
      <b/>
      <sz val="13.5"/>
      <color indexed="49"/>
      <name val="Arial"/>
      <family val="2"/>
    </font>
    <font>
      <b/>
      <sz val="16"/>
      <color indexed="14"/>
      <name val="Arial"/>
      <family val="2"/>
    </font>
    <font>
      <b/>
      <sz val="10"/>
      <color indexed="49"/>
      <name val="Arial"/>
      <family val="2"/>
    </font>
    <font>
      <sz val="12"/>
      <color indexed="14"/>
      <name val="Arial"/>
      <family val="2"/>
    </font>
    <font>
      <b/>
      <sz val="8"/>
      <color indexed="13"/>
      <name val="Arial"/>
      <family val="2"/>
    </font>
    <font>
      <sz val="8"/>
      <color indexed="13"/>
      <name val="Arial"/>
      <family val="2"/>
    </font>
    <font>
      <sz val="8"/>
      <name val="Arial"/>
    </font>
  </fonts>
  <fills count="10">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5"/>
        <bgColor indexed="64"/>
      </patternFill>
    </fill>
    <fill>
      <patternFill patternType="solid">
        <fgColor indexed="49"/>
        <bgColor indexed="64"/>
      </patternFill>
    </fill>
    <fill>
      <patternFill patternType="solid">
        <fgColor indexed="40"/>
        <bgColor indexed="64"/>
      </patternFill>
    </fill>
    <fill>
      <patternFill patternType="solid">
        <fgColor indexed="12"/>
        <bgColor indexed="64"/>
      </patternFill>
    </fill>
    <fill>
      <patternFill patternType="solid">
        <fgColor indexed="14"/>
        <bgColor indexed="64"/>
      </patternFill>
    </fill>
  </fills>
  <borders count="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13" fillId="0" borderId="0" applyNumberFormat="0" applyFill="0" applyBorder="0" applyAlignment="0" applyProtection="0">
      <alignment vertical="top"/>
      <protection locked="0"/>
    </xf>
  </cellStyleXfs>
  <cellXfs count="88">
    <xf numFmtId="0" fontId="0" fillId="0" borderId="0" xfId="0"/>
    <xf numFmtId="0" fontId="1" fillId="0" borderId="0" xfId="0" applyFont="1" applyBorder="1"/>
    <xf numFmtId="0" fontId="2" fillId="0" borderId="0" xfId="0" applyFont="1" applyBorder="1"/>
    <xf numFmtId="0" fontId="0" fillId="0" borderId="0" xfId="0" applyBorder="1"/>
    <xf numFmtId="0" fontId="1" fillId="0" borderId="0" xfId="0" applyFont="1" applyBorder="1" applyAlignment="1">
      <alignment horizontal="right"/>
    </xf>
    <xf numFmtId="0" fontId="2" fillId="0" borderId="0" xfId="0" applyFont="1" applyBorder="1" applyAlignment="1">
      <alignment horizontal="center"/>
    </xf>
    <xf numFmtId="0" fontId="5" fillId="0" borderId="0" xfId="0" applyFont="1" applyBorder="1"/>
    <xf numFmtId="0" fontId="3" fillId="0" borderId="0" xfId="0" applyFont="1" applyBorder="1" applyAlignment="1">
      <alignment horizontal="right"/>
    </xf>
    <xf numFmtId="164" fontId="2" fillId="0" borderId="0" xfId="0" applyNumberFormat="1" applyFont="1" applyBorder="1" applyAlignment="1">
      <alignment horizontal="right"/>
    </xf>
    <xf numFmtId="0" fontId="3" fillId="0" borderId="0" xfId="0" applyFont="1" applyBorder="1"/>
    <xf numFmtId="0" fontId="1" fillId="2" borderId="0" xfId="0" applyFont="1" applyFill="1" applyBorder="1"/>
    <xf numFmtId="0" fontId="1" fillId="3" borderId="0" xfId="0" applyFont="1" applyFill="1" applyBorder="1"/>
    <xf numFmtId="0" fontId="0" fillId="0" borderId="0" xfId="0" applyAlignment="1"/>
    <xf numFmtId="0" fontId="6" fillId="4" borderId="0" xfId="0" applyFont="1" applyFill="1" applyAlignment="1">
      <alignment wrapText="1"/>
    </xf>
    <xf numFmtId="0" fontId="8" fillId="4" borderId="0" xfId="0" applyFont="1" applyFill="1" applyAlignment="1">
      <alignment wrapText="1"/>
    </xf>
    <xf numFmtId="0" fontId="6" fillId="0" borderId="0" xfId="0" applyFont="1" applyAlignment="1"/>
    <xf numFmtId="0" fontId="1" fillId="0" borderId="0" xfId="0" applyFont="1" applyBorder="1" applyAlignment="1">
      <alignment horizontal="center"/>
    </xf>
    <xf numFmtId="0" fontId="1" fillId="4" borderId="0" xfId="0" applyNumberFormat="1" applyFont="1" applyFill="1" applyAlignment="1">
      <alignment horizontal="center" wrapText="1"/>
    </xf>
    <xf numFmtId="1" fontId="1" fillId="0" borderId="0" xfId="0" applyNumberFormat="1" applyFont="1" applyBorder="1" applyAlignment="1">
      <alignment horizontal="center"/>
    </xf>
    <xf numFmtId="1" fontId="1" fillId="4" borderId="0" xfId="0" applyNumberFormat="1" applyFont="1" applyFill="1" applyAlignment="1">
      <alignment horizontal="center" wrapText="1"/>
    </xf>
    <xf numFmtId="0" fontId="9" fillId="0" borderId="0" xfId="0" applyFont="1" applyBorder="1"/>
    <xf numFmtId="0" fontId="1" fillId="0" borderId="0" xfId="0" applyFont="1" applyBorder="1" applyAlignment="1"/>
    <xf numFmtId="0" fontId="4" fillId="0" borderId="0" xfId="0" applyFont="1" applyBorder="1" applyAlignment="1"/>
    <xf numFmtId="0" fontId="12" fillId="0" borderId="0" xfId="0" applyFont="1" applyFill="1" applyAlignment="1">
      <alignment horizontal="center"/>
    </xf>
    <xf numFmtId="0" fontId="13" fillId="0" borderId="0" xfId="1" applyFill="1" applyAlignment="1" applyProtection="1">
      <alignment horizontal="center"/>
    </xf>
    <xf numFmtId="0" fontId="10" fillId="0" borderId="0" xfId="0" applyFont="1" applyFill="1" applyAlignment="1"/>
    <xf numFmtId="0" fontId="0" fillId="0" borderId="0" xfId="0" applyFill="1"/>
    <xf numFmtId="0" fontId="0" fillId="0" borderId="0" xfId="0" applyFill="1" applyAlignment="1"/>
    <xf numFmtId="0" fontId="11" fillId="0" borderId="0" xfId="0" applyFont="1" applyFill="1" applyAlignment="1"/>
    <xf numFmtId="0" fontId="0" fillId="0" borderId="0" xfId="0" applyFill="1" applyAlignment="1">
      <alignment horizontal="center"/>
    </xf>
    <xf numFmtId="0" fontId="12" fillId="0" borderId="0" xfId="0" applyFont="1" applyFill="1" applyAlignment="1">
      <alignment horizontal="center" wrapText="1"/>
    </xf>
    <xf numFmtId="0" fontId="11" fillId="0" borderId="0" xfId="0" applyFont="1" applyFill="1" applyAlignment="1">
      <alignment horizontal="center"/>
    </xf>
    <xf numFmtId="1" fontId="1" fillId="4" borderId="0" xfId="0" applyNumberFormat="1" applyFont="1" applyFill="1" applyBorder="1" applyAlignment="1">
      <alignment horizontal="center"/>
    </xf>
    <xf numFmtId="0" fontId="15" fillId="5" borderId="0" xfId="0" applyFont="1" applyFill="1" applyBorder="1"/>
    <xf numFmtId="0" fontId="16" fillId="5" borderId="0" xfId="0" applyFont="1" applyFill="1" applyBorder="1"/>
    <xf numFmtId="1" fontId="16"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Fill="1" applyAlignment="1">
      <alignment horizontal="center" wrapText="1"/>
    </xf>
    <xf numFmtId="0" fontId="17" fillId="0" borderId="0" xfId="0" applyFont="1"/>
    <xf numFmtId="0" fontId="18" fillId="0" borderId="0" xfId="0" applyFont="1" applyBorder="1"/>
    <xf numFmtId="0" fontId="18" fillId="0" borderId="0" xfId="0" applyFont="1" applyBorder="1" applyAlignment="1">
      <alignment horizontal="center"/>
    </xf>
    <xf numFmtId="0" fontId="19" fillId="0" borderId="0" xfId="0" applyFont="1" applyBorder="1" applyAlignment="1">
      <alignment horizontal="center"/>
    </xf>
    <xf numFmtId="49" fontId="18" fillId="0" borderId="0" xfId="0" applyNumberFormat="1" applyFont="1" applyBorder="1" applyAlignment="1">
      <alignment horizontal="center"/>
    </xf>
    <xf numFmtId="1" fontId="7" fillId="6" borderId="0" xfId="0" applyNumberFormat="1" applyFont="1" applyFill="1" applyBorder="1" applyAlignment="1">
      <alignment horizontal="center"/>
    </xf>
    <xf numFmtId="1" fontId="18" fillId="0" borderId="0" xfId="0" applyNumberFormat="1" applyFont="1" applyBorder="1" applyAlignment="1">
      <alignment horizontal="center"/>
    </xf>
    <xf numFmtId="0" fontId="20" fillId="0" borderId="0" xfId="0" applyFont="1" applyBorder="1"/>
    <xf numFmtId="0" fontId="18" fillId="0" borderId="0" xfId="0" applyFont="1" applyAlignment="1">
      <alignment vertical="center" wrapText="1"/>
    </xf>
    <xf numFmtId="0" fontId="20" fillId="0" borderId="0" xfId="0" applyFont="1"/>
    <xf numFmtId="0" fontId="20" fillId="0" borderId="0" xfId="0" applyFont="1" applyAlignment="1"/>
    <xf numFmtId="0" fontId="18" fillId="4" borderId="0" xfId="0" applyFont="1" applyFill="1" applyAlignment="1">
      <alignment wrapText="1"/>
    </xf>
    <xf numFmtId="0" fontId="21" fillId="0" borderId="0" xfId="0" applyFont="1" applyAlignment="1"/>
    <xf numFmtId="0" fontId="22" fillId="0" borderId="0" xfId="0" applyFont="1" applyAlignment="1"/>
    <xf numFmtId="0" fontId="17" fillId="0" borderId="0" xfId="0" applyFont="1" applyAlignment="1"/>
    <xf numFmtId="0" fontId="23" fillId="0" borderId="0" xfId="0" applyFont="1" applyAlignment="1"/>
    <xf numFmtId="0" fontId="24" fillId="0" borderId="0" xfId="0" applyFont="1" applyAlignment="1"/>
    <xf numFmtId="0" fontId="18" fillId="0" borderId="0" xfId="0" applyFont="1" applyFill="1" applyAlignment="1">
      <alignment horizontal="center" vertical="center" wrapText="1"/>
    </xf>
    <xf numFmtId="0" fontId="20" fillId="0" borderId="0" xfId="0" applyFont="1" applyFill="1"/>
    <xf numFmtId="0" fontId="18" fillId="0" borderId="0" xfId="0" applyFont="1" applyFill="1" applyAlignment="1">
      <alignment horizontal="center" wrapText="1"/>
    </xf>
    <xf numFmtId="0" fontId="25" fillId="0" borderId="0" xfId="0" applyFont="1" applyBorder="1" applyAlignment="1">
      <alignment horizontal="center"/>
    </xf>
    <xf numFmtId="0" fontId="26" fillId="0" borderId="0" xfId="0" applyFont="1" applyBorder="1"/>
    <xf numFmtId="0" fontId="17" fillId="0" borderId="0" xfId="0" applyFont="1" applyBorder="1"/>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 xfId="0" applyNumberFormat="1" applyBorder="1" applyAlignment="1">
      <alignment vertical="top" wrapText="1"/>
    </xf>
    <xf numFmtId="0" fontId="0" fillId="0" borderId="2"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5" fillId="0" borderId="0" xfId="0" applyFont="1" applyBorder="1" applyAlignment="1">
      <alignment horizontal="center" wrapText="1"/>
    </xf>
    <xf numFmtId="0" fontId="5" fillId="0" borderId="0" xfId="0" applyFont="1" applyBorder="1" applyAlignment="1">
      <alignment wrapText="1"/>
    </xf>
    <xf numFmtId="0" fontId="17" fillId="0" borderId="0" xfId="0" applyFont="1" applyBorder="1" applyAlignment="1">
      <alignment horizontal="center"/>
    </xf>
    <xf numFmtId="0" fontId="1" fillId="5" borderId="0" xfId="0" applyFont="1" applyFill="1" applyBorder="1" applyAlignment="1">
      <alignment horizontal="center"/>
    </xf>
    <xf numFmtId="0" fontId="1" fillId="7" borderId="0" xfId="0" applyFont="1" applyFill="1" applyBorder="1" applyAlignment="1">
      <alignment horizontal="center"/>
    </xf>
    <xf numFmtId="0" fontId="28" fillId="8" borderId="0" xfId="0" applyFont="1" applyFill="1" applyBorder="1" applyAlignment="1">
      <alignment horizontal="center"/>
    </xf>
    <xf numFmtId="0" fontId="29" fillId="0" borderId="0" xfId="0" applyFont="1" applyBorder="1" applyAlignment="1">
      <alignment horizontal="center"/>
    </xf>
    <xf numFmtId="0" fontId="29" fillId="8" borderId="0" xfId="0" applyFont="1" applyFill="1" applyBorder="1" applyAlignment="1">
      <alignment horizontal="center"/>
    </xf>
    <xf numFmtId="0" fontId="29" fillId="9" borderId="0" xfId="0" applyFont="1" applyFill="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 fillId="0" borderId="0" xfId="0" applyFont="1" applyBorder="1"/>
    <xf numFmtId="0" fontId="4" fillId="0" borderId="0" xfId="0" applyFont="1" applyBorder="1"/>
    <xf numFmtId="0" fontId="27" fillId="0" borderId="0" xfId="0" applyFont="1" applyAlignment="1">
      <alignment wrapText="1"/>
    </xf>
    <xf numFmtId="0" fontId="17" fillId="0" borderId="0" xfId="0" applyFont="1" applyAlignment="1"/>
    <xf numFmtId="0" fontId="25" fillId="0" borderId="0" xfId="0" applyFont="1" applyBorder="1" applyAlignment="1">
      <alignment horizontal="center"/>
    </xf>
  </cellXfs>
  <cellStyles count="2">
    <cellStyle name="Collegamento ipertestuale" xfId="1" builtinId="8"/>
    <cellStyle name="Normale" xfId="0" builtinId="0"/>
  </cellStyles>
  <dxfs count="7">
    <dxf>
      <font>
        <color rgb="FFFF3399"/>
      </font>
    </dxf>
    <dxf>
      <font>
        <color rgb="FFFF3399"/>
      </font>
    </dxf>
    <dxf>
      <font>
        <color rgb="FFFF3399"/>
      </font>
    </dxf>
    <dxf>
      <font>
        <color rgb="FFFF3399"/>
      </font>
    </dxf>
    <dxf>
      <font>
        <color rgb="FFFF3399"/>
      </font>
    </dxf>
    <dxf>
      <font>
        <condense val="0"/>
        <extend val="0"/>
        <color rgb="FF9C0006"/>
      </font>
      <fill>
        <patternFill>
          <bgColor rgb="FFFFC7CE"/>
        </patternFill>
      </fill>
    </dxf>
    <dxf>
      <font>
        <color rgb="FFFF339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0</xdr:col>
      <xdr:colOff>9525</xdr:colOff>
      <xdr:row>59</xdr:row>
      <xdr:rowOff>9525</xdr:rowOff>
    </xdr:to>
    <xdr:pic>
      <xdr:nvPicPr>
        <xdr:cNvPr id="1042" name="Picture 1" descr="hpn"/>
        <xdr:cNvPicPr>
          <a:picLocks noChangeAspect="1" noChangeArrowheads="1"/>
        </xdr:cNvPicPr>
      </xdr:nvPicPr>
      <xdr:blipFill>
        <a:blip xmlns:r="http://schemas.openxmlformats.org/officeDocument/2006/relationships" r:embed="rId1"/>
        <a:srcRect/>
        <a:stretch>
          <a:fillRect/>
        </a:stretch>
      </xdr:blipFill>
      <xdr:spPr bwMode="auto">
        <a:xfrm>
          <a:off x="0" y="851535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69696"/>
  </sheetPr>
  <dimension ref="A1:BD59"/>
  <sheetViews>
    <sheetView showGridLines="0" tabSelected="1" workbookViewId="0"/>
  </sheetViews>
  <sheetFormatPr defaultRowHeight="11.25"/>
  <cols>
    <col min="1" max="1" width="3.85546875" style="1" customWidth="1"/>
    <col min="2" max="2" width="7.5703125" style="1" customWidth="1"/>
    <col min="3" max="3" width="17" style="1" bestFit="1" customWidth="1"/>
    <col min="4" max="4" width="14.85546875" style="1" customWidth="1"/>
    <col min="5" max="47" width="3.5703125" style="1" customWidth="1"/>
    <col min="48" max="48" width="15.7109375" style="1" customWidth="1"/>
    <col min="49" max="49" width="2.140625" style="1" customWidth="1"/>
    <col min="50" max="50" width="1.85546875" style="1" customWidth="1"/>
    <col min="51" max="51" width="2.85546875" style="1" customWidth="1"/>
    <col min="52" max="52" width="2.5703125" style="1" customWidth="1"/>
    <col min="53" max="16384" width="9.140625" style="1"/>
  </cols>
  <sheetData>
    <row r="1" spans="1:56" ht="18">
      <c r="A1" s="33" t="s">
        <v>608</v>
      </c>
      <c r="B1" s="34"/>
      <c r="C1" s="34"/>
      <c r="D1" s="34"/>
      <c r="E1" s="34"/>
      <c r="F1" s="34"/>
      <c r="G1" s="34"/>
      <c r="H1" s="34"/>
      <c r="I1" s="34"/>
    </row>
    <row r="2" spans="1:56">
      <c r="A2" s="39" t="s">
        <v>0</v>
      </c>
      <c r="B2" s="39" t="s">
        <v>1</v>
      </c>
      <c r="C2" s="39" t="s">
        <v>2</v>
      </c>
      <c r="D2" s="39" t="s">
        <v>73</v>
      </c>
      <c r="E2" s="39" t="s">
        <v>61</v>
      </c>
      <c r="F2" s="39" t="s">
        <v>3</v>
      </c>
      <c r="G2" s="39" t="s">
        <v>4</v>
      </c>
      <c r="H2" s="40" t="s">
        <v>67</v>
      </c>
      <c r="I2" s="40" t="s">
        <v>68</v>
      </c>
      <c r="J2" s="40" t="s">
        <v>69</v>
      </c>
      <c r="K2" s="40" t="s">
        <v>70</v>
      </c>
      <c r="L2" s="40" t="s">
        <v>71</v>
      </c>
      <c r="M2" s="40" t="s">
        <v>67</v>
      </c>
      <c r="N2" s="40" t="s">
        <v>68</v>
      </c>
      <c r="O2" s="40" t="s">
        <v>69</v>
      </c>
      <c r="P2" s="40" t="s">
        <v>70</v>
      </c>
      <c r="Q2" s="40" t="s">
        <v>71</v>
      </c>
      <c r="R2" s="40" t="s">
        <v>67</v>
      </c>
      <c r="S2" s="40" t="s">
        <v>68</v>
      </c>
      <c r="T2" s="40" t="s">
        <v>69</v>
      </c>
      <c r="U2" s="40" t="s">
        <v>70</v>
      </c>
      <c r="V2" s="40" t="s">
        <v>71</v>
      </c>
      <c r="W2" s="40" t="s">
        <v>92</v>
      </c>
      <c r="X2" s="40" t="s">
        <v>67</v>
      </c>
      <c r="Y2" s="40" t="s">
        <v>68</v>
      </c>
      <c r="Z2" s="40" t="s">
        <v>69</v>
      </c>
      <c r="AA2" s="40" t="s">
        <v>70</v>
      </c>
      <c r="AB2" s="40" t="s">
        <v>71</v>
      </c>
      <c r="AC2" s="40" t="s">
        <v>67</v>
      </c>
      <c r="AD2" s="40" t="s">
        <v>68</v>
      </c>
      <c r="AE2" s="40" t="s">
        <v>69</v>
      </c>
      <c r="AF2" s="40" t="s">
        <v>70</v>
      </c>
      <c r="AG2" s="40" t="s">
        <v>71</v>
      </c>
      <c r="AH2" s="40" t="s">
        <v>67</v>
      </c>
      <c r="AI2" s="40" t="s">
        <v>68</v>
      </c>
      <c r="AJ2" s="40" t="s">
        <v>69</v>
      </c>
      <c r="AK2" s="40" t="s">
        <v>70</v>
      </c>
      <c r="AL2" s="40" t="s">
        <v>71</v>
      </c>
      <c r="AM2" s="41" t="s">
        <v>5</v>
      </c>
      <c r="AN2" s="41" t="s">
        <v>6</v>
      </c>
      <c r="AO2" s="41" t="s">
        <v>7</v>
      </c>
      <c r="AP2" s="41" t="s">
        <v>8</v>
      </c>
      <c r="AQ2" s="41" t="s">
        <v>9</v>
      </c>
      <c r="AR2" s="41" t="s">
        <v>602</v>
      </c>
      <c r="AS2" s="41" t="s">
        <v>605</v>
      </c>
      <c r="AT2" s="41" t="s">
        <v>606</v>
      </c>
      <c r="AU2" s="42" t="s">
        <v>603</v>
      </c>
      <c r="AV2" s="40" t="s">
        <v>2</v>
      </c>
      <c r="AW2" s="1" t="s">
        <v>11</v>
      </c>
      <c r="AX2" s="1" t="s">
        <v>13</v>
      </c>
      <c r="AY2" s="1" t="s">
        <v>667</v>
      </c>
      <c r="AZ2" s="1" t="s">
        <v>668</v>
      </c>
    </row>
    <row r="3" spans="1:56">
      <c r="A3" s="21"/>
      <c r="B3" s="21"/>
      <c r="C3" s="22"/>
      <c r="D3" s="22"/>
      <c r="E3" s="22"/>
      <c r="F3" s="22"/>
      <c r="G3" s="22"/>
      <c r="H3" s="82" t="s">
        <v>89</v>
      </c>
      <c r="I3" s="82"/>
      <c r="J3" s="82"/>
      <c r="K3" s="82"/>
      <c r="L3" s="82"/>
      <c r="M3" s="82" t="s">
        <v>90</v>
      </c>
      <c r="N3" s="82"/>
      <c r="O3" s="82"/>
      <c r="P3" s="82"/>
      <c r="Q3" s="82"/>
      <c r="R3" s="82" t="s">
        <v>91</v>
      </c>
      <c r="S3" s="82"/>
      <c r="T3" s="82"/>
      <c r="U3" s="82"/>
      <c r="V3" s="82"/>
      <c r="W3" s="82"/>
      <c r="X3" s="82" t="s">
        <v>599</v>
      </c>
      <c r="Y3" s="82"/>
      <c r="Z3" s="82"/>
      <c r="AA3" s="82"/>
      <c r="AB3" s="82"/>
      <c r="AC3" s="82" t="s">
        <v>600</v>
      </c>
      <c r="AD3" s="82"/>
      <c r="AE3" s="82"/>
      <c r="AF3" s="82"/>
      <c r="AG3" s="82"/>
      <c r="AH3" s="82" t="s">
        <v>601</v>
      </c>
      <c r="AI3" s="82"/>
      <c r="AJ3" s="82"/>
      <c r="AK3" s="82"/>
      <c r="AL3" s="82"/>
      <c r="AM3" s="81" t="s">
        <v>604</v>
      </c>
      <c r="AN3" s="81"/>
      <c r="AO3" s="81"/>
      <c r="AP3" s="81"/>
      <c r="AQ3" s="81"/>
      <c r="AR3" s="81"/>
      <c r="AS3" s="81"/>
      <c r="AT3" s="81"/>
    </row>
    <row r="4" spans="1:56">
      <c r="A4" s="4">
        <v>1</v>
      </c>
      <c r="B4" s="1" t="s">
        <v>21</v>
      </c>
      <c r="C4" s="1" t="s">
        <v>22</v>
      </c>
      <c r="D4" s="1" t="s">
        <v>77</v>
      </c>
      <c r="E4" s="1">
        <v>84</v>
      </c>
      <c r="F4" s="1" t="s">
        <v>11</v>
      </c>
      <c r="G4" s="1" t="s">
        <v>12</v>
      </c>
      <c r="H4" s="18">
        <v>4</v>
      </c>
      <c r="I4" s="18">
        <v>1</v>
      </c>
      <c r="J4" s="18">
        <v>2</v>
      </c>
      <c r="K4" s="18">
        <v>2</v>
      </c>
      <c r="L4" s="18">
        <v>3</v>
      </c>
      <c r="M4" s="18">
        <v>3</v>
      </c>
      <c r="N4" s="18">
        <v>6</v>
      </c>
      <c r="O4" s="18">
        <v>1</v>
      </c>
      <c r="P4" s="18">
        <v>1</v>
      </c>
      <c r="Q4" s="18">
        <v>1</v>
      </c>
      <c r="R4" s="19">
        <v>14</v>
      </c>
      <c r="S4" s="17">
        <v>4</v>
      </c>
      <c r="T4" s="17">
        <v>16</v>
      </c>
      <c r="U4" s="19">
        <v>6</v>
      </c>
      <c r="V4" s="17">
        <v>12</v>
      </c>
      <c r="W4" s="17">
        <v>5</v>
      </c>
      <c r="X4" s="30">
        <v>3</v>
      </c>
      <c r="Y4" s="30">
        <v>1</v>
      </c>
      <c r="Z4" s="30">
        <v>1</v>
      </c>
      <c r="AA4" s="30">
        <v>3</v>
      </c>
      <c r="AB4" s="30">
        <v>1</v>
      </c>
      <c r="AC4" s="18">
        <v>11</v>
      </c>
      <c r="AD4" s="18">
        <v>6</v>
      </c>
      <c r="AE4" s="18">
        <v>1</v>
      </c>
      <c r="AF4" s="18">
        <v>2</v>
      </c>
      <c r="AG4" s="18">
        <v>1</v>
      </c>
      <c r="AH4" s="30">
        <v>1</v>
      </c>
      <c r="AI4" s="30">
        <v>1</v>
      </c>
      <c r="AJ4" s="30">
        <v>4</v>
      </c>
      <c r="AK4" s="30">
        <v>2</v>
      </c>
      <c r="AL4" s="30">
        <v>1</v>
      </c>
      <c r="AM4" s="18">
        <v>-16</v>
      </c>
      <c r="AN4" s="18">
        <v>-14</v>
      </c>
      <c r="AO4" s="18">
        <v>-12</v>
      </c>
      <c r="AP4" s="18">
        <v>-6</v>
      </c>
      <c r="AQ4" s="18">
        <v>-6</v>
      </c>
      <c r="AR4" s="18">
        <v>-11</v>
      </c>
      <c r="AS4" s="18">
        <v>-6</v>
      </c>
      <c r="AT4" s="18"/>
      <c r="AU4" s="44">
        <f>SUM(H4:AT4)</f>
        <v>49</v>
      </c>
      <c r="AV4" s="1" t="s">
        <v>22</v>
      </c>
      <c r="AW4" s="77">
        <v>1</v>
      </c>
      <c r="AX4" s="5"/>
      <c r="AY4" s="5"/>
      <c r="AZ4" s="5"/>
      <c r="BA4" s="5"/>
      <c r="BB4" s="5"/>
      <c r="BC4" s="16"/>
      <c r="BD4" s="16"/>
    </row>
    <row r="5" spans="1:56">
      <c r="A5" s="4">
        <f t="shared" ref="A5:A26" si="0">A4 + 1</f>
        <v>2</v>
      </c>
      <c r="B5" s="1" t="s">
        <v>25</v>
      </c>
      <c r="C5" s="1" t="s">
        <v>26</v>
      </c>
      <c r="D5" s="1" t="s">
        <v>78</v>
      </c>
      <c r="E5" s="1">
        <v>87</v>
      </c>
      <c r="F5" s="1" t="s">
        <v>13</v>
      </c>
      <c r="G5" s="1" t="s">
        <v>12</v>
      </c>
      <c r="H5" s="18">
        <v>6</v>
      </c>
      <c r="I5" s="18">
        <v>2</v>
      </c>
      <c r="J5" s="18">
        <v>6</v>
      </c>
      <c r="K5" s="18">
        <v>1</v>
      </c>
      <c r="L5" s="18">
        <v>2</v>
      </c>
      <c r="M5" s="18">
        <v>4</v>
      </c>
      <c r="N5" s="18">
        <v>3</v>
      </c>
      <c r="O5" s="18">
        <v>2</v>
      </c>
      <c r="P5" s="18">
        <v>3</v>
      </c>
      <c r="Q5" s="18">
        <v>11</v>
      </c>
      <c r="R5" s="17">
        <v>28</v>
      </c>
      <c r="S5" s="17">
        <v>35</v>
      </c>
      <c r="T5" s="17">
        <v>29</v>
      </c>
      <c r="U5" s="17">
        <v>37</v>
      </c>
      <c r="V5" s="17">
        <v>29</v>
      </c>
      <c r="W5" s="17">
        <v>29</v>
      </c>
      <c r="X5" s="30">
        <v>6</v>
      </c>
      <c r="Y5" s="30">
        <v>7</v>
      </c>
      <c r="Z5" s="30">
        <v>8</v>
      </c>
      <c r="AA5" s="30">
        <v>6</v>
      </c>
      <c r="AB5" s="30">
        <v>6</v>
      </c>
      <c r="AC5" s="18">
        <v>6</v>
      </c>
      <c r="AD5" s="18">
        <v>1</v>
      </c>
      <c r="AE5" s="18">
        <v>2</v>
      </c>
      <c r="AF5" s="18">
        <v>5</v>
      </c>
      <c r="AG5" s="18">
        <v>5</v>
      </c>
      <c r="AH5" s="18">
        <v>6</v>
      </c>
      <c r="AI5" s="18">
        <v>4</v>
      </c>
      <c r="AJ5" s="18">
        <v>1</v>
      </c>
      <c r="AK5" s="18">
        <v>1</v>
      </c>
      <c r="AL5" s="18">
        <v>6</v>
      </c>
      <c r="AM5" s="18">
        <v>-37</v>
      </c>
      <c r="AN5" s="18">
        <v>-35</v>
      </c>
      <c r="AO5" s="18">
        <v>-29</v>
      </c>
      <c r="AP5" s="18">
        <v>-29</v>
      </c>
      <c r="AQ5" s="18">
        <v>-29</v>
      </c>
      <c r="AR5" s="18">
        <v>-28</v>
      </c>
      <c r="AS5" s="18">
        <v>-11</v>
      </c>
      <c r="AT5" s="18"/>
      <c r="AU5" s="44">
        <f>SUM(H5:AT5)</f>
        <v>99</v>
      </c>
      <c r="AV5" s="1" t="s">
        <v>26</v>
      </c>
      <c r="AW5" s="78"/>
      <c r="AX5" s="75">
        <v>1</v>
      </c>
      <c r="AY5" s="16"/>
      <c r="AZ5" s="16"/>
      <c r="BA5" s="16"/>
      <c r="BB5" s="16"/>
      <c r="BC5" s="16"/>
      <c r="BD5" s="16"/>
    </row>
    <row r="6" spans="1:56">
      <c r="A6" s="4">
        <f t="shared" si="0"/>
        <v>3</v>
      </c>
      <c r="B6" s="1" t="s">
        <v>18</v>
      </c>
      <c r="C6" s="1" t="s">
        <v>19</v>
      </c>
      <c r="D6" s="1" t="s">
        <v>81</v>
      </c>
      <c r="E6" s="1">
        <v>89</v>
      </c>
      <c r="F6" s="1" t="s">
        <v>13</v>
      </c>
      <c r="G6" s="1" t="s">
        <v>16</v>
      </c>
      <c r="H6" s="18">
        <v>1</v>
      </c>
      <c r="I6" s="18">
        <v>3</v>
      </c>
      <c r="J6" s="18">
        <v>3</v>
      </c>
      <c r="K6" s="18">
        <v>5</v>
      </c>
      <c r="L6" s="18">
        <v>4</v>
      </c>
      <c r="M6" s="18">
        <v>7</v>
      </c>
      <c r="N6" s="18">
        <v>2</v>
      </c>
      <c r="O6" s="18">
        <v>4</v>
      </c>
      <c r="P6" s="18">
        <v>5</v>
      </c>
      <c r="Q6" s="18">
        <v>4</v>
      </c>
      <c r="R6" s="17">
        <v>13</v>
      </c>
      <c r="S6" s="17">
        <v>24</v>
      </c>
      <c r="T6" s="17">
        <v>15</v>
      </c>
      <c r="U6" s="17">
        <v>12</v>
      </c>
      <c r="V6" s="17">
        <v>32</v>
      </c>
      <c r="W6" s="17">
        <v>23</v>
      </c>
      <c r="X6" s="30">
        <v>4</v>
      </c>
      <c r="Y6" s="30">
        <v>2</v>
      </c>
      <c r="Z6" s="30">
        <v>14</v>
      </c>
      <c r="AA6" s="30">
        <v>19</v>
      </c>
      <c r="AB6" s="30">
        <v>5</v>
      </c>
      <c r="AC6" s="18">
        <v>1</v>
      </c>
      <c r="AD6" s="18">
        <v>5</v>
      </c>
      <c r="AE6" s="18">
        <v>5</v>
      </c>
      <c r="AF6" s="18">
        <v>6</v>
      </c>
      <c r="AG6" s="18">
        <v>2</v>
      </c>
      <c r="AH6" s="18">
        <v>9</v>
      </c>
      <c r="AI6" s="18">
        <v>8</v>
      </c>
      <c r="AJ6" s="18">
        <v>5</v>
      </c>
      <c r="AK6" s="18">
        <v>6</v>
      </c>
      <c r="AL6" s="18">
        <v>7</v>
      </c>
      <c r="AM6" s="18">
        <v>-32</v>
      </c>
      <c r="AN6" s="18">
        <v>-24</v>
      </c>
      <c r="AO6" s="18">
        <v>-23</v>
      </c>
      <c r="AP6" s="18">
        <v>-15</v>
      </c>
      <c r="AQ6" s="18">
        <v>-19</v>
      </c>
      <c r="AR6" s="18">
        <v>-14</v>
      </c>
      <c r="AS6" s="18">
        <v>-13</v>
      </c>
      <c r="AT6" s="18"/>
      <c r="AU6" s="44">
        <f>SUM(H6:AT6)</f>
        <v>115</v>
      </c>
      <c r="AV6" s="1" t="s">
        <v>19</v>
      </c>
      <c r="AW6" s="78"/>
      <c r="AX6" s="75">
        <v>2</v>
      </c>
      <c r="AY6" s="16"/>
      <c r="AZ6" s="80">
        <v>1</v>
      </c>
      <c r="BA6" s="16"/>
      <c r="BB6" s="16"/>
      <c r="BC6" s="16"/>
      <c r="BD6" s="16"/>
    </row>
    <row r="7" spans="1:56">
      <c r="A7" s="4">
        <f t="shared" si="0"/>
        <v>4</v>
      </c>
      <c r="B7" s="1" t="s">
        <v>31</v>
      </c>
      <c r="C7" s="1" t="s">
        <v>32</v>
      </c>
      <c r="D7" s="1" t="s">
        <v>74</v>
      </c>
      <c r="E7" s="1">
        <v>87</v>
      </c>
      <c r="F7" s="1" t="s">
        <v>13</v>
      </c>
      <c r="G7" s="1" t="s">
        <v>12</v>
      </c>
      <c r="H7" s="18">
        <v>8</v>
      </c>
      <c r="I7" s="18">
        <v>11</v>
      </c>
      <c r="J7" s="18">
        <v>4</v>
      </c>
      <c r="K7" s="18">
        <v>13</v>
      </c>
      <c r="L7" s="18">
        <v>6</v>
      </c>
      <c r="M7" s="18">
        <v>2</v>
      </c>
      <c r="N7" s="18">
        <v>5</v>
      </c>
      <c r="O7" s="18">
        <v>5</v>
      </c>
      <c r="P7" s="18">
        <v>17</v>
      </c>
      <c r="Q7" s="35">
        <v>24</v>
      </c>
      <c r="R7" s="17">
        <v>34</v>
      </c>
      <c r="S7" s="17">
        <v>42</v>
      </c>
      <c r="T7" s="17">
        <v>44</v>
      </c>
      <c r="U7" s="17">
        <v>32</v>
      </c>
      <c r="V7" s="17">
        <v>39</v>
      </c>
      <c r="W7" s="17">
        <v>46</v>
      </c>
      <c r="X7" s="30">
        <v>13</v>
      </c>
      <c r="Y7" s="30">
        <v>16</v>
      </c>
      <c r="Z7" s="30">
        <v>9</v>
      </c>
      <c r="AA7" s="30">
        <v>2</v>
      </c>
      <c r="AB7" s="30">
        <v>9</v>
      </c>
      <c r="AC7" s="18">
        <v>3</v>
      </c>
      <c r="AD7" s="18">
        <v>4</v>
      </c>
      <c r="AE7" s="18">
        <v>10</v>
      </c>
      <c r="AF7" s="18">
        <v>4</v>
      </c>
      <c r="AG7" s="18">
        <v>10</v>
      </c>
      <c r="AH7" s="18">
        <v>3</v>
      </c>
      <c r="AI7" s="18">
        <v>2</v>
      </c>
      <c r="AJ7" s="18">
        <v>3</v>
      </c>
      <c r="AK7" s="18">
        <v>4</v>
      </c>
      <c r="AL7" s="18">
        <v>9</v>
      </c>
      <c r="AM7" s="18">
        <v>-46</v>
      </c>
      <c r="AN7" s="18">
        <v>-44</v>
      </c>
      <c r="AO7" s="18">
        <v>-42</v>
      </c>
      <c r="AP7" s="18">
        <v>-39</v>
      </c>
      <c r="AQ7" s="18">
        <v>-34</v>
      </c>
      <c r="AR7" s="18">
        <v>-32</v>
      </c>
      <c r="AS7" s="18">
        <v>-24</v>
      </c>
      <c r="AT7" s="18"/>
      <c r="AU7" s="44">
        <f>SUM(H7:AT7)</f>
        <v>172</v>
      </c>
      <c r="AV7" s="1" t="s">
        <v>32</v>
      </c>
      <c r="AW7" s="78"/>
      <c r="AX7" s="75">
        <v>3</v>
      </c>
      <c r="AY7" s="16"/>
      <c r="AZ7" s="78"/>
      <c r="BA7" s="16"/>
      <c r="BB7" s="16"/>
      <c r="BC7" s="16"/>
      <c r="BD7" s="16"/>
    </row>
    <row r="8" spans="1:56">
      <c r="A8" s="4">
        <f t="shared" si="0"/>
        <v>5</v>
      </c>
      <c r="B8" s="1" t="s">
        <v>82</v>
      </c>
      <c r="C8" s="1" t="s">
        <v>24</v>
      </c>
      <c r="D8" s="1" t="s">
        <v>74</v>
      </c>
      <c r="E8" s="1">
        <v>88</v>
      </c>
      <c r="F8" s="1" t="s">
        <v>11</v>
      </c>
      <c r="G8" s="1" t="s">
        <v>12</v>
      </c>
      <c r="H8" s="18">
        <v>10</v>
      </c>
      <c r="I8" s="35">
        <v>26</v>
      </c>
      <c r="J8" s="18">
        <v>12</v>
      </c>
      <c r="K8" s="18">
        <v>3</v>
      </c>
      <c r="L8" s="18">
        <v>10</v>
      </c>
      <c r="M8" s="18">
        <v>17</v>
      </c>
      <c r="N8" s="35">
        <v>24</v>
      </c>
      <c r="O8" s="35">
        <v>24</v>
      </c>
      <c r="P8" s="18">
        <v>2</v>
      </c>
      <c r="Q8" s="18">
        <v>5</v>
      </c>
      <c r="R8" s="17">
        <v>6</v>
      </c>
      <c r="S8" s="17">
        <v>12</v>
      </c>
      <c r="T8" s="17">
        <v>17</v>
      </c>
      <c r="U8" s="17">
        <v>18</v>
      </c>
      <c r="V8" s="17">
        <v>33</v>
      </c>
      <c r="W8" s="17">
        <v>36</v>
      </c>
      <c r="X8" s="30">
        <v>5</v>
      </c>
      <c r="Y8" s="30">
        <v>8</v>
      </c>
      <c r="Z8" s="30">
        <v>4</v>
      </c>
      <c r="AA8" s="30">
        <v>13</v>
      </c>
      <c r="AB8" s="30">
        <v>3</v>
      </c>
      <c r="AC8" s="18">
        <v>16</v>
      </c>
      <c r="AD8" s="18">
        <v>9</v>
      </c>
      <c r="AE8" s="18">
        <v>8</v>
      </c>
      <c r="AF8" s="18">
        <v>15</v>
      </c>
      <c r="AG8" s="18">
        <v>7</v>
      </c>
      <c r="AH8" s="35">
        <v>20</v>
      </c>
      <c r="AI8" s="18">
        <v>3</v>
      </c>
      <c r="AJ8" s="18">
        <v>6</v>
      </c>
      <c r="AK8" s="18">
        <v>5</v>
      </c>
      <c r="AL8" s="18">
        <v>2</v>
      </c>
      <c r="AM8" s="18">
        <v>-36</v>
      </c>
      <c r="AN8" s="18">
        <v>-33</v>
      </c>
      <c r="AO8" s="18">
        <v>-26</v>
      </c>
      <c r="AP8" s="18">
        <v>-24</v>
      </c>
      <c r="AQ8" s="18">
        <v>-24</v>
      </c>
      <c r="AR8" s="18">
        <v>-18</v>
      </c>
      <c r="AS8" s="18">
        <v>-20</v>
      </c>
      <c r="AT8" s="18"/>
      <c r="AU8" s="44">
        <f>SUM(H8:AS8)</f>
        <v>198</v>
      </c>
      <c r="AV8" s="1" t="s">
        <v>24</v>
      </c>
      <c r="AW8" s="79">
        <v>2</v>
      </c>
      <c r="AX8" s="16"/>
      <c r="AY8" s="16"/>
      <c r="AZ8" s="78"/>
      <c r="BA8" s="16"/>
      <c r="BB8" s="16"/>
      <c r="BC8" s="16"/>
      <c r="BD8" s="16"/>
    </row>
    <row r="9" spans="1:56">
      <c r="A9" s="4">
        <f t="shared" si="0"/>
        <v>6</v>
      </c>
      <c r="B9" s="1" t="s">
        <v>27</v>
      </c>
      <c r="C9" s="1" t="s">
        <v>28</v>
      </c>
      <c r="D9" s="1" t="s">
        <v>78</v>
      </c>
      <c r="E9" s="1">
        <v>87</v>
      </c>
      <c r="F9" s="1" t="s">
        <v>13</v>
      </c>
      <c r="G9" s="1" t="s">
        <v>12</v>
      </c>
      <c r="H9" s="18">
        <v>3</v>
      </c>
      <c r="I9" s="35">
        <v>26</v>
      </c>
      <c r="J9" s="18">
        <v>10</v>
      </c>
      <c r="K9" s="18">
        <v>6</v>
      </c>
      <c r="L9" s="18">
        <v>7</v>
      </c>
      <c r="M9" s="18">
        <v>6</v>
      </c>
      <c r="N9" s="35">
        <v>24</v>
      </c>
      <c r="O9" s="18">
        <v>3</v>
      </c>
      <c r="P9" s="18">
        <v>4</v>
      </c>
      <c r="Q9" s="18">
        <v>3</v>
      </c>
      <c r="R9" s="17">
        <v>22</v>
      </c>
      <c r="S9" s="17">
        <v>20</v>
      </c>
      <c r="T9" s="17">
        <v>20</v>
      </c>
      <c r="U9" s="35">
        <v>61</v>
      </c>
      <c r="V9" s="35">
        <v>61</v>
      </c>
      <c r="W9" s="35">
        <v>61</v>
      </c>
      <c r="X9" s="30">
        <v>7</v>
      </c>
      <c r="Y9" s="30">
        <v>5</v>
      </c>
      <c r="Z9" s="30">
        <v>11</v>
      </c>
      <c r="AA9" s="30">
        <v>10</v>
      </c>
      <c r="AB9" s="30">
        <v>14</v>
      </c>
      <c r="AC9" s="18">
        <v>7</v>
      </c>
      <c r="AD9" s="18">
        <v>13</v>
      </c>
      <c r="AE9" s="35">
        <v>25</v>
      </c>
      <c r="AF9" s="18">
        <v>16</v>
      </c>
      <c r="AG9" s="18">
        <v>11</v>
      </c>
      <c r="AH9" s="18">
        <v>5</v>
      </c>
      <c r="AI9" s="18">
        <v>9</v>
      </c>
      <c r="AJ9" s="18">
        <v>2</v>
      </c>
      <c r="AK9" s="18">
        <v>3</v>
      </c>
      <c r="AL9" s="18">
        <v>3</v>
      </c>
      <c r="AM9" s="18">
        <v>-61</v>
      </c>
      <c r="AN9" s="18">
        <v>-61</v>
      </c>
      <c r="AO9" s="18">
        <v>-61</v>
      </c>
      <c r="AP9" s="18">
        <v>-26</v>
      </c>
      <c r="AQ9" s="18">
        <v>-24</v>
      </c>
      <c r="AR9" s="18">
        <v>-25</v>
      </c>
      <c r="AS9" s="18">
        <v>-22</v>
      </c>
      <c r="AT9" s="18"/>
      <c r="AU9" s="44">
        <f t="shared" ref="AU9:AU34" si="1">SUM(H9:AT9)</f>
        <v>198</v>
      </c>
      <c r="AV9" s="1" t="s">
        <v>28</v>
      </c>
      <c r="AW9" s="78"/>
      <c r="AX9" s="75">
        <v>4</v>
      </c>
      <c r="AY9" s="16"/>
      <c r="AZ9" s="78"/>
      <c r="BA9" s="16"/>
      <c r="BB9" s="16"/>
      <c r="BC9" s="16"/>
      <c r="BD9" s="16"/>
    </row>
    <row r="10" spans="1:56">
      <c r="A10" s="4">
        <f t="shared" si="0"/>
        <v>7</v>
      </c>
      <c r="B10" s="1" t="s">
        <v>14</v>
      </c>
      <c r="C10" s="1" t="s">
        <v>15</v>
      </c>
      <c r="D10" s="1" t="s">
        <v>79</v>
      </c>
      <c r="E10" s="1">
        <v>89</v>
      </c>
      <c r="F10" s="1" t="s">
        <v>11</v>
      </c>
      <c r="G10" s="1" t="s">
        <v>16</v>
      </c>
      <c r="H10" s="18">
        <v>2</v>
      </c>
      <c r="I10" s="18">
        <v>6</v>
      </c>
      <c r="J10" s="18">
        <v>1</v>
      </c>
      <c r="K10" s="18">
        <v>12</v>
      </c>
      <c r="L10" s="18">
        <v>12</v>
      </c>
      <c r="M10" s="43">
        <v>24</v>
      </c>
      <c r="N10" s="43">
        <v>24</v>
      </c>
      <c r="O10" s="43">
        <v>24</v>
      </c>
      <c r="P10" s="43">
        <v>24</v>
      </c>
      <c r="Q10" s="43">
        <v>24</v>
      </c>
      <c r="R10" s="17">
        <v>22</v>
      </c>
      <c r="S10" s="17">
        <v>27</v>
      </c>
      <c r="T10" s="17">
        <v>15</v>
      </c>
      <c r="U10" s="17">
        <v>17</v>
      </c>
      <c r="V10" s="17">
        <v>13</v>
      </c>
      <c r="W10" s="17">
        <v>36</v>
      </c>
      <c r="X10" s="30">
        <v>2</v>
      </c>
      <c r="Y10" s="30">
        <v>4</v>
      </c>
      <c r="Z10" s="30">
        <v>12</v>
      </c>
      <c r="AA10" s="30">
        <v>15</v>
      </c>
      <c r="AB10" s="30">
        <v>4</v>
      </c>
      <c r="AC10" s="18">
        <v>17</v>
      </c>
      <c r="AD10" s="18">
        <v>12</v>
      </c>
      <c r="AE10" s="35">
        <v>25</v>
      </c>
      <c r="AF10" s="18">
        <v>7</v>
      </c>
      <c r="AG10" s="18">
        <v>3</v>
      </c>
      <c r="AH10" s="18">
        <v>10</v>
      </c>
      <c r="AI10" s="18">
        <v>6</v>
      </c>
      <c r="AJ10" s="18">
        <v>9</v>
      </c>
      <c r="AK10" s="18">
        <v>7</v>
      </c>
      <c r="AL10" s="18">
        <v>5</v>
      </c>
      <c r="AM10" s="18">
        <v>-36</v>
      </c>
      <c r="AN10" s="18">
        <v>-27</v>
      </c>
      <c r="AO10" s="18">
        <v>-24</v>
      </c>
      <c r="AP10" s="18">
        <v>-24</v>
      </c>
      <c r="AQ10" s="18">
        <v>-24</v>
      </c>
      <c r="AR10" s="18">
        <v>-25</v>
      </c>
      <c r="AS10" s="18">
        <v>-24</v>
      </c>
      <c r="AT10" s="18"/>
      <c r="AU10" s="44">
        <f t="shared" si="1"/>
        <v>237</v>
      </c>
      <c r="AV10" s="1" t="s">
        <v>15</v>
      </c>
      <c r="AW10" s="79">
        <v>3</v>
      </c>
      <c r="AX10" s="16"/>
      <c r="AY10" s="76">
        <v>1</v>
      </c>
      <c r="AZ10" s="78"/>
      <c r="BA10" s="16"/>
      <c r="BB10" s="16"/>
      <c r="BC10" s="16"/>
      <c r="BD10" s="16"/>
    </row>
    <row r="11" spans="1:56">
      <c r="A11" s="4">
        <f t="shared" si="0"/>
        <v>8</v>
      </c>
      <c r="B11" s="1" t="s">
        <v>57</v>
      </c>
      <c r="C11" s="1" t="s">
        <v>42</v>
      </c>
      <c r="D11" s="1" t="s">
        <v>74</v>
      </c>
      <c r="E11" s="1">
        <v>90</v>
      </c>
      <c r="F11" s="1" t="s">
        <v>13</v>
      </c>
      <c r="G11" s="1" t="s">
        <v>16</v>
      </c>
      <c r="H11" s="18">
        <v>16</v>
      </c>
      <c r="I11" s="18">
        <v>9</v>
      </c>
      <c r="J11" s="18">
        <v>14</v>
      </c>
      <c r="K11" s="18">
        <v>8</v>
      </c>
      <c r="L11" s="18">
        <v>9</v>
      </c>
      <c r="M11" s="18">
        <v>15</v>
      </c>
      <c r="N11" s="35">
        <v>24</v>
      </c>
      <c r="O11" s="18">
        <v>9</v>
      </c>
      <c r="P11" s="18">
        <v>7</v>
      </c>
      <c r="Q11" s="18">
        <v>10</v>
      </c>
      <c r="R11" s="17">
        <v>40</v>
      </c>
      <c r="S11" s="17">
        <v>35</v>
      </c>
      <c r="T11" s="17">
        <v>36</v>
      </c>
      <c r="U11" s="17">
        <v>40</v>
      </c>
      <c r="V11" s="17">
        <v>33</v>
      </c>
      <c r="W11" s="17">
        <v>46</v>
      </c>
      <c r="X11" s="30">
        <v>14</v>
      </c>
      <c r="Y11" s="30">
        <v>9</v>
      </c>
      <c r="Z11" s="30">
        <v>24</v>
      </c>
      <c r="AA11" s="30">
        <v>21</v>
      </c>
      <c r="AB11" s="30">
        <v>7</v>
      </c>
      <c r="AC11" s="18">
        <v>8</v>
      </c>
      <c r="AD11" s="18">
        <v>7</v>
      </c>
      <c r="AE11" s="18">
        <v>18</v>
      </c>
      <c r="AF11" s="18">
        <v>10</v>
      </c>
      <c r="AG11" s="18">
        <v>9</v>
      </c>
      <c r="AH11" s="18">
        <v>7</v>
      </c>
      <c r="AI11" s="18">
        <v>19</v>
      </c>
      <c r="AJ11" s="18">
        <v>8</v>
      </c>
      <c r="AK11" s="18">
        <v>8</v>
      </c>
      <c r="AL11" s="18">
        <v>15</v>
      </c>
      <c r="AM11" s="18">
        <v>-46</v>
      </c>
      <c r="AN11" s="18">
        <v>-40</v>
      </c>
      <c r="AO11" s="18">
        <v>-40</v>
      </c>
      <c r="AP11" s="18">
        <v>-36</v>
      </c>
      <c r="AQ11" s="18">
        <v>-35</v>
      </c>
      <c r="AR11" s="18">
        <v>-33</v>
      </c>
      <c r="AS11" s="18">
        <v>-24</v>
      </c>
      <c r="AT11" s="18"/>
      <c r="AU11" s="44">
        <f t="shared" si="1"/>
        <v>281</v>
      </c>
      <c r="AV11" s="1" t="s">
        <v>42</v>
      </c>
      <c r="AW11" s="78"/>
      <c r="AX11" s="75">
        <v>5</v>
      </c>
      <c r="AY11" s="16"/>
      <c r="AZ11" s="80">
        <v>2</v>
      </c>
      <c r="BA11" s="16"/>
      <c r="BB11" s="16"/>
      <c r="BC11" s="16"/>
      <c r="BD11" s="16"/>
    </row>
    <row r="12" spans="1:56">
      <c r="A12" s="4">
        <f t="shared" si="0"/>
        <v>9</v>
      </c>
      <c r="B12" s="1" t="s">
        <v>39</v>
      </c>
      <c r="C12" s="1" t="s">
        <v>40</v>
      </c>
      <c r="D12" s="1" t="s">
        <v>76</v>
      </c>
      <c r="E12" s="1">
        <v>88</v>
      </c>
      <c r="F12" s="1" t="s">
        <v>11</v>
      </c>
      <c r="G12" s="1" t="s">
        <v>12</v>
      </c>
      <c r="H12" s="18">
        <v>13</v>
      </c>
      <c r="I12" s="18">
        <v>8</v>
      </c>
      <c r="J12" s="18">
        <v>15</v>
      </c>
      <c r="K12" s="18">
        <v>16</v>
      </c>
      <c r="L12" s="18">
        <v>17</v>
      </c>
      <c r="M12" s="18">
        <v>9</v>
      </c>
      <c r="N12" s="35">
        <v>24</v>
      </c>
      <c r="O12" s="18">
        <v>8</v>
      </c>
      <c r="P12" s="18">
        <v>12</v>
      </c>
      <c r="Q12" s="35">
        <v>24</v>
      </c>
      <c r="R12" s="43">
        <v>61</v>
      </c>
      <c r="S12" s="43">
        <v>61</v>
      </c>
      <c r="T12" s="43">
        <v>61</v>
      </c>
      <c r="U12" s="43">
        <v>61</v>
      </c>
      <c r="V12" s="43">
        <v>61</v>
      </c>
      <c r="W12" s="43">
        <v>61</v>
      </c>
      <c r="X12" s="30">
        <v>10</v>
      </c>
      <c r="Y12" s="30">
        <v>12</v>
      </c>
      <c r="Z12" s="30">
        <v>6</v>
      </c>
      <c r="AA12" s="30">
        <v>17</v>
      </c>
      <c r="AB12" s="30">
        <v>12</v>
      </c>
      <c r="AC12" s="32">
        <v>14</v>
      </c>
      <c r="AD12" s="18">
        <v>8</v>
      </c>
      <c r="AE12" s="35">
        <v>25</v>
      </c>
      <c r="AF12" s="18">
        <v>9</v>
      </c>
      <c r="AG12" s="18">
        <v>12</v>
      </c>
      <c r="AH12" s="18">
        <v>11</v>
      </c>
      <c r="AI12" s="18">
        <v>11</v>
      </c>
      <c r="AJ12" s="35">
        <v>20</v>
      </c>
      <c r="AK12" s="18">
        <v>11</v>
      </c>
      <c r="AL12" s="18">
        <v>8</v>
      </c>
      <c r="AM12" s="18">
        <v>-61</v>
      </c>
      <c r="AN12" s="18">
        <v>-61</v>
      </c>
      <c r="AO12" s="18">
        <v>-61</v>
      </c>
      <c r="AP12" s="18">
        <v>-61</v>
      </c>
      <c r="AQ12" s="18">
        <v>-61</v>
      </c>
      <c r="AR12" s="18">
        <v>-61</v>
      </c>
      <c r="AS12" s="18">
        <v>-25</v>
      </c>
      <c r="AT12" s="18"/>
      <c r="AU12" s="44">
        <f t="shared" si="1"/>
        <v>307</v>
      </c>
      <c r="AV12" s="1" t="s">
        <v>40</v>
      </c>
      <c r="AW12" s="79">
        <v>4</v>
      </c>
      <c r="AX12" s="16"/>
      <c r="AY12" s="16"/>
      <c r="AZ12" s="78"/>
      <c r="BA12" s="16"/>
      <c r="BB12" s="16"/>
      <c r="BC12" s="16"/>
      <c r="BD12" s="16"/>
    </row>
    <row r="13" spans="1:56">
      <c r="A13" s="4">
        <f t="shared" si="0"/>
        <v>10</v>
      </c>
      <c r="B13" s="1" t="s">
        <v>47</v>
      </c>
      <c r="C13" s="1" t="s">
        <v>48</v>
      </c>
      <c r="D13" s="1" t="s">
        <v>75</v>
      </c>
      <c r="E13" s="1">
        <v>86</v>
      </c>
      <c r="F13" s="1" t="s">
        <v>11</v>
      </c>
      <c r="G13" s="1" t="s">
        <v>12</v>
      </c>
      <c r="H13" s="43">
        <v>26</v>
      </c>
      <c r="I13" s="43">
        <v>26</v>
      </c>
      <c r="J13" s="43">
        <v>26</v>
      </c>
      <c r="K13" s="43">
        <v>26</v>
      </c>
      <c r="L13" s="43">
        <v>26</v>
      </c>
      <c r="M13" s="18">
        <v>1</v>
      </c>
      <c r="N13" s="18">
        <v>1</v>
      </c>
      <c r="O13" s="18">
        <v>7</v>
      </c>
      <c r="P13" s="18">
        <v>10</v>
      </c>
      <c r="Q13" s="18">
        <v>2</v>
      </c>
      <c r="R13" s="43">
        <v>61</v>
      </c>
      <c r="S13" s="43">
        <v>61</v>
      </c>
      <c r="T13" s="43">
        <v>61</v>
      </c>
      <c r="U13" s="43">
        <v>61</v>
      </c>
      <c r="V13" s="43">
        <v>61</v>
      </c>
      <c r="W13" s="43">
        <v>61</v>
      </c>
      <c r="X13" s="30">
        <v>11</v>
      </c>
      <c r="Y13" s="30">
        <v>6</v>
      </c>
      <c r="Z13" s="30">
        <v>3</v>
      </c>
      <c r="AA13" s="30">
        <v>4</v>
      </c>
      <c r="AB13" s="30">
        <v>11</v>
      </c>
      <c r="AC13" s="43">
        <v>25</v>
      </c>
      <c r="AD13" s="43">
        <v>25</v>
      </c>
      <c r="AE13" s="43">
        <v>25</v>
      </c>
      <c r="AF13" s="43">
        <v>25</v>
      </c>
      <c r="AG13" s="43">
        <v>25</v>
      </c>
      <c r="AH13" s="30">
        <v>2</v>
      </c>
      <c r="AI13" s="30">
        <v>5</v>
      </c>
      <c r="AJ13" s="30">
        <v>7</v>
      </c>
      <c r="AK13" s="30">
        <v>10</v>
      </c>
      <c r="AL13" s="30">
        <v>4</v>
      </c>
      <c r="AM13" s="18">
        <v>-61</v>
      </c>
      <c r="AN13" s="18">
        <v>-61</v>
      </c>
      <c r="AO13" s="18">
        <v>-61</v>
      </c>
      <c r="AP13" s="18">
        <v>-61</v>
      </c>
      <c r="AQ13" s="18">
        <v>-61</v>
      </c>
      <c r="AR13" s="18">
        <v>-61</v>
      </c>
      <c r="AS13" s="18">
        <v>-26</v>
      </c>
      <c r="AT13" s="18"/>
      <c r="AU13" s="44">
        <f t="shared" si="1"/>
        <v>313</v>
      </c>
      <c r="AV13" s="1" t="s">
        <v>48</v>
      </c>
      <c r="AW13" s="79">
        <v>5</v>
      </c>
      <c r="AX13" s="16"/>
      <c r="AY13" s="16"/>
      <c r="AZ13" s="78"/>
      <c r="BA13" s="16"/>
      <c r="BB13" s="16"/>
      <c r="BC13" s="16"/>
      <c r="BD13" s="16"/>
    </row>
    <row r="14" spans="1:56">
      <c r="A14" s="4">
        <f t="shared" si="0"/>
        <v>11</v>
      </c>
      <c r="B14" s="1" t="s">
        <v>54</v>
      </c>
      <c r="C14" s="1" t="s">
        <v>49</v>
      </c>
      <c r="D14" s="1" t="s">
        <v>75</v>
      </c>
      <c r="E14" s="1">
        <v>91</v>
      </c>
      <c r="F14" s="1" t="s">
        <v>11</v>
      </c>
      <c r="G14" s="1" t="s">
        <v>16</v>
      </c>
      <c r="H14" s="18">
        <v>11</v>
      </c>
      <c r="I14" s="18">
        <v>13</v>
      </c>
      <c r="J14" s="18">
        <v>19</v>
      </c>
      <c r="K14" s="18">
        <v>10</v>
      </c>
      <c r="L14" s="18">
        <v>11</v>
      </c>
      <c r="M14" s="18">
        <v>10</v>
      </c>
      <c r="N14" s="35">
        <v>24</v>
      </c>
      <c r="O14" s="18">
        <v>13</v>
      </c>
      <c r="P14" s="18">
        <v>16</v>
      </c>
      <c r="Q14" s="18" t="s">
        <v>607</v>
      </c>
      <c r="R14" s="17">
        <v>44</v>
      </c>
      <c r="S14" s="17">
        <v>56</v>
      </c>
      <c r="T14" s="17">
        <v>46</v>
      </c>
      <c r="U14" s="17">
        <v>49</v>
      </c>
      <c r="V14" s="17">
        <v>54</v>
      </c>
      <c r="W14" s="17">
        <v>41</v>
      </c>
      <c r="X14" s="30">
        <v>21</v>
      </c>
      <c r="Y14" s="30">
        <v>15</v>
      </c>
      <c r="Z14" s="30">
        <v>16</v>
      </c>
      <c r="AA14" s="30">
        <v>14</v>
      </c>
      <c r="AB14" s="30">
        <v>19</v>
      </c>
      <c r="AC14" s="32">
        <v>15</v>
      </c>
      <c r="AD14" s="18">
        <v>11</v>
      </c>
      <c r="AE14" s="18">
        <v>13</v>
      </c>
      <c r="AF14" s="35">
        <v>25</v>
      </c>
      <c r="AG14" s="18">
        <v>15</v>
      </c>
      <c r="AH14" s="18">
        <v>17</v>
      </c>
      <c r="AI14" s="18">
        <v>10</v>
      </c>
      <c r="AJ14" s="18">
        <v>15</v>
      </c>
      <c r="AK14" s="18">
        <v>15</v>
      </c>
      <c r="AL14" s="18">
        <v>12</v>
      </c>
      <c r="AM14" s="18">
        <v>-56</v>
      </c>
      <c r="AN14" s="18">
        <v>-54</v>
      </c>
      <c r="AO14" s="18">
        <v>-49</v>
      </c>
      <c r="AP14" s="18">
        <v>-46</v>
      </c>
      <c r="AQ14" s="18">
        <v>-44</v>
      </c>
      <c r="AR14" s="18">
        <v>-41</v>
      </c>
      <c r="AS14" s="18">
        <v>-25</v>
      </c>
      <c r="AT14" s="18"/>
      <c r="AU14" s="44">
        <f t="shared" si="1"/>
        <v>335</v>
      </c>
      <c r="AV14" s="1" t="s">
        <v>49</v>
      </c>
      <c r="AW14" s="16"/>
      <c r="AX14" s="16"/>
      <c r="AY14" s="76">
        <v>2</v>
      </c>
      <c r="AZ14" s="78"/>
      <c r="BA14" s="16"/>
      <c r="BB14" s="16"/>
      <c r="BC14" s="16"/>
      <c r="BD14" s="16"/>
    </row>
    <row r="15" spans="1:56">
      <c r="A15" s="4">
        <f t="shared" si="0"/>
        <v>12</v>
      </c>
      <c r="B15" s="1" t="s">
        <v>55</v>
      </c>
      <c r="C15" s="1" t="s">
        <v>50</v>
      </c>
      <c r="D15" s="1" t="s">
        <v>75</v>
      </c>
      <c r="E15" s="1">
        <v>90</v>
      </c>
      <c r="F15" s="1" t="s">
        <v>13</v>
      </c>
      <c r="G15" s="1" t="s">
        <v>16</v>
      </c>
      <c r="H15" s="18">
        <v>17</v>
      </c>
      <c r="I15" s="18">
        <v>15</v>
      </c>
      <c r="J15" s="18">
        <v>7</v>
      </c>
      <c r="K15" s="18">
        <v>15</v>
      </c>
      <c r="L15" s="18">
        <v>13</v>
      </c>
      <c r="M15" s="18">
        <v>5</v>
      </c>
      <c r="N15" s="35">
        <v>24</v>
      </c>
      <c r="O15" s="18">
        <v>17</v>
      </c>
      <c r="P15" s="18">
        <v>11</v>
      </c>
      <c r="Q15" s="35">
        <v>24</v>
      </c>
      <c r="R15" s="17">
        <v>54</v>
      </c>
      <c r="S15" s="17">
        <v>48</v>
      </c>
      <c r="T15" s="17">
        <v>50</v>
      </c>
      <c r="U15" s="17">
        <v>49</v>
      </c>
      <c r="V15" s="17">
        <v>55</v>
      </c>
      <c r="W15" s="17">
        <v>57</v>
      </c>
      <c r="X15" s="30">
        <v>22</v>
      </c>
      <c r="Y15" s="30">
        <v>20</v>
      </c>
      <c r="Z15" s="30">
        <v>18</v>
      </c>
      <c r="AA15" s="30">
        <v>8</v>
      </c>
      <c r="AB15" s="30">
        <v>20</v>
      </c>
      <c r="AC15" s="32">
        <v>9</v>
      </c>
      <c r="AD15" s="18">
        <v>10</v>
      </c>
      <c r="AE15" s="18">
        <v>12</v>
      </c>
      <c r="AF15" s="35">
        <v>25</v>
      </c>
      <c r="AG15" s="18">
        <v>20</v>
      </c>
      <c r="AH15" s="18">
        <v>4</v>
      </c>
      <c r="AI15" s="18">
        <v>7</v>
      </c>
      <c r="AJ15" s="18">
        <v>16</v>
      </c>
      <c r="AK15" s="18">
        <v>13</v>
      </c>
      <c r="AL15" s="18">
        <v>11</v>
      </c>
      <c r="AM15" s="18">
        <v>-57</v>
      </c>
      <c r="AN15" s="18">
        <v>-55</v>
      </c>
      <c r="AO15" s="18">
        <v>-54</v>
      </c>
      <c r="AP15" s="18">
        <v>-50</v>
      </c>
      <c r="AQ15" s="18">
        <v>-49</v>
      </c>
      <c r="AR15" s="18">
        <v>-48</v>
      </c>
      <c r="AS15" s="18">
        <v>-25</v>
      </c>
      <c r="AT15" s="18"/>
      <c r="AU15" s="44">
        <f t="shared" si="1"/>
        <v>338</v>
      </c>
      <c r="AV15" s="1" t="s">
        <v>50</v>
      </c>
      <c r="AW15" s="16"/>
      <c r="AX15" s="16"/>
      <c r="AY15" s="16"/>
      <c r="AZ15" s="80">
        <v>3</v>
      </c>
      <c r="BA15" s="16"/>
      <c r="BB15" s="16"/>
      <c r="BC15" s="16"/>
      <c r="BD15" s="16"/>
    </row>
    <row r="16" spans="1:56">
      <c r="A16" s="4">
        <f t="shared" si="0"/>
        <v>13</v>
      </c>
      <c r="B16" s="1" t="s">
        <v>35</v>
      </c>
      <c r="C16" s="1" t="s">
        <v>36</v>
      </c>
      <c r="D16" s="1" t="s">
        <v>74</v>
      </c>
      <c r="E16" s="1">
        <v>87</v>
      </c>
      <c r="F16" s="1" t="s">
        <v>11</v>
      </c>
      <c r="G16" s="1" t="s">
        <v>12</v>
      </c>
      <c r="H16" s="18">
        <v>12</v>
      </c>
      <c r="I16" s="18">
        <v>10</v>
      </c>
      <c r="J16" s="18">
        <v>17</v>
      </c>
      <c r="K16" s="18">
        <v>11</v>
      </c>
      <c r="L16" s="18">
        <v>8</v>
      </c>
      <c r="M16" s="18">
        <v>8</v>
      </c>
      <c r="N16" s="35">
        <v>24</v>
      </c>
      <c r="O16" s="18">
        <v>10</v>
      </c>
      <c r="P16" s="18">
        <v>6</v>
      </c>
      <c r="Q16" s="18">
        <v>8</v>
      </c>
      <c r="R16" s="17">
        <v>31</v>
      </c>
      <c r="S16" s="17">
        <v>19</v>
      </c>
      <c r="T16" s="17">
        <v>22</v>
      </c>
      <c r="U16" s="17">
        <v>34</v>
      </c>
      <c r="V16" s="17">
        <v>24</v>
      </c>
      <c r="W16" s="17">
        <v>51</v>
      </c>
      <c r="X16" s="30">
        <v>9</v>
      </c>
      <c r="Y16" s="35">
        <v>28</v>
      </c>
      <c r="Z16" s="30">
        <v>10</v>
      </c>
      <c r="AA16" s="30">
        <v>9</v>
      </c>
      <c r="AB16" s="30">
        <v>10</v>
      </c>
      <c r="AC16" s="18">
        <v>20</v>
      </c>
      <c r="AD16" s="18">
        <v>17</v>
      </c>
      <c r="AE16" s="18">
        <v>15</v>
      </c>
      <c r="AF16" s="18">
        <v>13</v>
      </c>
      <c r="AG16" s="18">
        <v>6</v>
      </c>
      <c r="AH16" s="43">
        <v>20</v>
      </c>
      <c r="AI16" s="43">
        <v>20</v>
      </c>
      <c r="AJ16" s="43">
        <v>20</v>
      </c>
      <c r="AK16" s="43">
        <v>20</v>
      </c>
      <c r="AL16" s="43">
        <v>20</v>
      </c>
      <c r="AM16" s="18">
        <v>-34</v>
      </c>
      <c r="AN16" s="18">
        <v>-31</v>
      </c>
      <c r="AO16" s="18">
        <v>-24</v>
      </c>
      <c r="AP16" s="18">
        <v>-24</v>
      </c>
      <c r="AQ16" s="18">
        <v>-28</v>
      </c>
      <c r="AR16" s="18">
        <v>-22</v>
      </c>
      <c r="AS16" s="18">
        <v>-20</v>
      </c>
      <c r="AT16" s="18"/>
      <c r="AU16" s="44">
        <f t="shared" si="1"/>
        <v>349</v>
      </c>
      <c r="AV16" s="1" t="s">
        <v>36</v>
      </c>
      <c r="AW16" s="16"/>
      <c r="AX16" s="16"/>
      <c r="AY16" s="16"/>
      <c r="AZ16" s="78"/>
      <c r="BA16" s="16"/>
      <c r="BB16" s="16"/>
      <c r="BC16" s="16"/>
      <c r="BD16" s="16"/>
    </row>
    <row r="17" spans="1:56">
      <c r="A17" s="4">
        <f t="shared" si="0"/>
        <v>14</v>
      </c>
      <c r="B17" s="1" t="s">
        <v>43</v>
      </c>
      <c r="C17" s="1" t="s">
        <v>44</v>
      </c>
      <c r="D17" s="1" t="s">
        <v>74</v>
      </c>
      <c r="E17" s="1">
        <v>89</v>
      </c>
      <c r="F17" s="1" t="s">
        <v>13</v>
      </c>
      <c r="G17" s="1" t="s">
        <v>16</v>
      </c>
      <c r="H17" s="18">
        <v>15</v>
      </c>
      <c r="I17" s="18">
        <v>16</v>
      </c>
      <c r="J17" s="18">
        <v>11</v>
      </c>
      <c r="K17" s="18">
        <v>14</v>
      </c>
      <c r="L17" s="18">
        <v>15</v>
      </c>
      <c r="M17" s="18">
        <v>14</v>
      </c>
      <c r="N17" s="35">
        <v>24</v>
      </c>
      <c r="O17" s="18">
        <v>15</v>
      </c>
      <c r="P17" s="18">
        <v>13</v>
      </c>
      <c r="Q17" s="18">
        <v>15</v>
      </c>
      <c r="R17" s="17">
        <v>50</v>
      </c>
      <c r="S17" s="17">
        <v>51</v>
      </c>
      <c r="T17" s="17">
        <v>54</v>
      </c>
      <c r="U17" s="17">
        <v>48</v>
      </c>
      <c r="V17" s="17">
        <v>53</v>
      </c>
      <c r="W17" s="17">
        <v>30</v>
      </c>
      <c r="X17" s="30">
        <v>18</v>
      </c>
      <c r="Y17" s="30">
        <v>13</v>
      </c>
      <c r="Z17" s="30">
        <v>15</v>
      </c>
      <c r="AA17" s="30">
        <v>12</v>
      </c>
      <c r="AB17" s="30">
        <v>15</v>
      </c>
      <c r="AC17" s="32">
        <v>22</v>
      </c>
      <c r="AD17" s="18">
        <v>22</v>
      </c>
      <c r="AE17" s="18">
        <v>14</v>
      </c>
      <c r="AF17" s="18">
        <v>18</v>
      </c>
      <c r="AG17" s="18">
        <v>16</v>
      </c>
      <c r="AH17" s="18">
        <v>8</v>
      </c>
      <c r="AI17" s="18">
        <v>13</v>
      </c>
      <c r="AJ17" s="18">
        <v>13</v>
      </c>
      <c r="AK17" s="18">
        <v>14</v>
      </c>
      <c r="AL17" s="18">
        <v>17</v>
      </c>
      <c r="AM17" s="18">
        <v>-54</v>
      </c>
      <c r="AN17" s="18">
        <v>-53</v>
      </c>
      <c r="AO17" s="18">
        <v>-51</v>
      </c>
      <c r="AP17" s="18">
        <v>-50</v>
      </c>
      <c r="AQ17" s="18">
        <v>-48</v>
      </c>
      <c r="AR17" s="18">
        <v>-30</v>
      </c>
      <c r="AS17" s="18">
        <v>-24</v>
      </c>
      <c r="AT17" s="18"/>
      <c r="AU17" s="44">
        <f t="shared" si="1"/>
        <v>358</v>
      </c>
      <c r="AV17" s="1" t="s">
        <v>44</v>
      </c>
      <c r="AW17" s="16"/>
      <c r="AX17" s="16"/>
      <c r="AY17" s="16"/>
      <c r="AZ17" s="80">
        <v>4</v>
      </c>
      <c r="BA17" s="16"/>
      <c r="BB17" s="16"/>
      <c r="BC17" s="16"/>
      <c r="BD17" s="16"/>
    </row>
    <row r="18" spans="1:56">
      <c r="A18" s="4">
        <f t="shared" si="0"/>
        <v>15</v>
      </c>
      <c r="B18" s="1" t="s">
        <v>56</v>
      </c>
      <c r="C18" s="1" t="s">
        <v>17</v>
      </c>
      <c r="D18" s="1" t="s">
        <v>74</v>
      </c>
      <c r="E18" s="1">
        <v>88</v>
      </c>
      <c r="F18" s="1" t="s">
        <v>11</v>
      </c>
      <c r="G18" s="1" t="s">
        <v>12</v>
      </c>
      <c r="H18" s="18">
        <v>9</v>
      </c>
      <c r="I18" s="18">
        <v>7</v>
      </c>
      <c r="J18" s="18">
        <v>5</v>
      </c>
      <c r="K18" s="18">
        <v>9</v>
      </c>
      <c r="L18" s="18">
        <v>1</v>
      </c>
      <c r="M18" s="43">
        <v>24</v>
      </c>
      <c r="N18" s="43">
        <v>24</v>
      </c>
      <c r="O18" s="43">
        <v>24</v>
      </c>
      <c r="P18" s="43">
        <v>24</v>
      </c>
      <c r="Q18" s="43">
        <v>24</v>
      </c>
      <c r="R18" s="17">
        <v>12</v>
      </c>
      <c r="S18" s="17">
        <v>31</v>
      </c>
      <c r="T18" s="17">
        <v>23</v>
      </c>
      <c r="U18" s="17">
        <v>35</v>
      </c>
      <c r="V18" s="17">
        <v>36</v>
      </c>
      <c r="W18" s="17">
        <v>6</v>
      </c>
      <c r="X18" s="30">
        <v>8</v>
      </c>
      <c r="Y18" s="30">
        <v>10</v>
      </c>
      <c r="Z18" s="30">
        <v>5</v>
      </c>
      <c r="AA18" s="30">
        <v>11</v>
      </c>
      <c r="AB18" s="30">
        <v>8</v>
      </c>
      <c r="AC18" s="43">
        <v>25</v>
      </c>
      <c r="AD18" s="43">
        <v>25</v>
      </c>
      <c r="AE18" s="43">
        <v>25</v>
      </c>
      <c r="AF18" s="43">
        <v>25</v>
      </c>
      <c r="AG18" s="43">
        <v>25</v>
      </c>
      <c r="AH18" s="43">
        <v>20</v>
      </c>
      <c r="AI18" s="43">
        <v>20</v>
      </c>
      <c r="AJ18" s="43">
        <v>20</v>
      </c>
      <c r="AK18" s="43">
        <v>20</v>
      </c>
      <c r="AL18" s="43">
        <v>20</v>
      </c>
      <c r="AM18" s="18">
        <v>-36</v>
      </c>
      <c r="AN18" s="18">
        <v>-35</v>
      </c>
      <c r="AO18" s="18">
        <v>-31</v>
      </c>
      <c r="AP18" s="18">
        <v>-25</v>
      </c>
      <c r="AQ18" s="18">
        <v>-25</v>
      </c>
      <c r="AR18" s="18">
        <v>-25</v>
      </c>
      <c r="AS18" s="18">
        <v>-25</v>
      </c>
      <c r="AT18" s="18"/>
      <c r="AU18" s="44">
        <f t="shared" si="1"/>
        <v>359</v>
      </c>
      <c r="AV18" s="1" t="s">
        <v>17</v>
      </c>
      <c r="AW18" s="16"/>
      <c r="AX18" s="16"/>
      <c r="AY18" s="16"/>
      <c r="AZ18" s="78"/>
      <c r="BA18" s="16"/>
      <c r="BB18" s="16"/>
      <c r="BC18" s="16"/>
      <c r="BD18" s="16"/>
    </row>
    <row r="19" spans="1:56">
      <c r="A19" s="4">
        <f t="shared" si="0"/>
        <v>16</v>
      </c>
      <c r="B19" s="1" t="s">
        <v>62</v>
      </c>
      <c r="C19" s="1" t="s">
        <v>63</v>
      </c>
      <c r="D19" s="1" t="s">
        <v>76</v>
      </c>
      <c r="E19" s="1">
        <v>92</v>
      </c>
      <c r="F19" s="1" t="s">
        <v>11</v>
      </c>
      <c r="G19" s="1" t="s">
        <v>16</v>
      </c>
      <c r="H19" s="18">
        <v>20</v>
      </c>
      <c r="I19" s="18">
        <v>19</v>
      </c>
      <c r="J19" s="18">
        <v>22</v>
      </c>
      <c r="K19" s="35">
        <v>26</v>
      </c>
      <c r="L19" s="18">
        <v>23</v>
      </c>
      <c r="M19" s="18">
        <v>11</v>
      </c>
      <c r="N19" s="18">
        <v>8</v>
      </c>
      <c r="O19" s="18">
        <v>12</v>
      </c>
      <c r="P19" s="18">
        <v>19</v>
      </c>
      <c r="Q19" s="18">
        <v>18</v>
      </c>
      <c r="R19" s="43">
        <v>61</v>
      </c>
      <c r="S19" s="43">
        <v>61</v>
      </c>
      <c r="T19" s="43">
        <v>61</v>
      </c>
      <c r="U19" s="43">
        <v>61</v>
      </c>
      <c r="V19" s="43">
        <v>61</v>
      </c>
      <c r="W19" s="43">
        <v>61</v>
      </c>
      <c r="X19" s="30">
        <v>20</v>
      </c>
      <c r="Y19" s="30">
        <v>22</v>
      </c>
      <c r="Z19" s="30">
        <v>13</v>
      </c>
      <c r="AA19" s="30">
        <v>18</v>
      </c>
      <c r="AB19" s="30">
        <v>17</v>
      </c>
      <c r="AC19" s="32">
        <v>13</v>
      </c>
      <c r="AD19" s="18">
        <v>14</v>
      </c>
      <c r="AE19" s="18">
        <v>6</v>
      </c>
      <c r="AF19" s="18">
        <v>17</v>
      </c>
      <c r="AG19" s="18">
        <v>22</v>
      </c>
      <c r="AH19" s="18">
        <v>16</v>
      </c>
      <c r="AI19" s="18">
        <v>12</v>
      </c>
      <c r="AJ19" s="18">
        <v>11</v>
      </c>
      <c r="AK19" s="18">
        <v>12</v>
      </c>
      <c r="AL19" s="18">
        <v>10</v>
      </c>
      <c r="AM19" s="18">
        <v>-61</v>
      </c>
      <c r="AN19" s="18">
        <v>-61</v>
      </c>
      <c r="AO19" s="18">
        <v>-61</v>
      </c>
      <c r="AP19" s="18">
        <v>-61</v>
      </c>
      <c r="AQ19" s="18">
        <v>-61</v>
      </c>
      <c r="AR19" s="18">
        <v>-61</v>
      </c>
      <c r="AS19" s="18">
        <v>-26</v>
      </c>
      <c r="AT19" s="18"/>
      <c r="AU19" s="44">
        <f t="shared" si="1"/>
        <v>375</v>
      </c>
      <c r="AV19" s="1" t="s">
        <v>63</v>
      </c>
      <c r="AW19" s="16"/>
      <c r="AX19" s="16"/>
      <c r="AY19" s="76">
        <v>3</v>
      </c>
      <c r="AZ19" s="78"/>
      <c r="BA19" s="16"/>
      <c r="BB19" s="16"/>
      <c r="BC19" s="16"/>
      <c r="BD19" s="16"/>
    </row>
    <row r="20" spans="1:56">
      <c r="A20" s="4">
        <f t="shared" si="0"/>
        <v>17</v>
      </c>
      <c r="B20" s="1" t="s">
        <v>29</v>
      </c>
      <c r="C20" s="1" t="s">
        <v>30</v>
      </c>
      <c r="D20" s="1" t="s">
        <v>77</v>
      </c>
      <c r="E20" s="1">
        <v>84</v>
      </c>
      <c r="F20" s="1" t="s">
        <v>11</v>
      </c>
      <c r="G20" s="1" t="s">
        <v>12</v>
      </c>
      <c r="H20" s="18">
        <v>7</v>
      </c>
      <c r="I20" s="18">
        <v>4</v>
      </c>
      <c r="J20" s="18">
        <v>9</v>
      </c>
      <c r="K20" s="18">
        <v>7</v>
      </c>
      <c r="L20" s="18">
        <v>14</v>
      </c>
      <c r="M20" s="43">
        <v>24</v>
      </c>
      <c r="N20" s="43">
        <v>24</v>
      </c>
      <c r="O20" s="43">
        <v>24</v>
      </c>
      <c r="P20" s="43">
        <v>24</v>
      </c>
      <c r="Q20" s="43">
        <v>24</v>
      </c>
      <c r="R20" s="35">
        <v>61</v>
      </c>
      <c r="S20" s="35">
        <v>61</v>
      </c>
      <c r="T20" s="35">
        <v>61</v>
      </c>
      <c r="U20" s="35">
        <v>61</v>
      </c>
      <c r="V20" s="35">
        <v>61</v>
      </c>
      <c r="W20" s="35">
        <v>61</v>
      </c>
      <c r="X20" s="30">
        <v>1</v>
      </c>
      <c r="Y20" s="30">
        <v>3</v>
      </c>
      <c r="Z20" s="30">
        <v>2</v>
      </c>
      <c r="AA20" s="30">
        <v>7</v>
      </c>
      <c r="AB20" s="30">
        <v>2</v>
      </c>
      <c r="AC20" s="43">
        <v>25</v>
      </c>
      <c r="AD20" s="43">
        <v>25</v>
      </c>
      <c r="AE20" s="43">
        <v>25</v>
      </c>
      <c r="AF20" s="43">
        <v>25</v>
      </c>
      <c r="AG20" s="43">
        <v>25</v>
      </c>
      <c r="AH20" s="43">
        <v>20</v>
      </c>
      <c r="AI20" s="43">
        <v>20</v>
      </c>
      <c r="AJ20" s="43">
        <v>20</v>
      </c>
      <c r="AK20" s="43">
        <v>20</v>
      </c>
      <c r="AL20" s="43">
        <v>20</v>
      </c>
      <c r="AM20" s="18">
        <v>-61</v>
      </c>
      <c r="AN20" s="18">
        <v>-61</v>
      </c>
      <c r="AO20" s="18">
        <v>-61</v>
      </c>
      <c r="AP20" s="18">
        <v>-61</v>
      </c>
      <c r="AQ20" s="18">
        <v>-61</v>
      </c>
      <c r="AR20" s="18">
        <v>-61</v>
      </c>
      <c r="AS20" s="18">
        <v>-25</v>
      </c>
      <c r="AT20" s="18"/>
      <c r="AU20" s="44">
        <f t="shared" si="1"/>
        <v>376</v>
      </c>
      <c r="AV20" s="1" t="s">
        <v>30</v>
      </c>
      <c r="AW20" s="16"/>
      <c r="AX20" s="16"/>
      <c r="AY20" s="16"/>
      <c r="AZ20" s="78"/>
      <c r="BA20" s="16"/>
      <c r="BB20" s="16"/>
      <c r="BC20" s="16"/>
      <c r="BD20" s="16"/>
    </row>
    <row r="21" spans="1:56">
      <c r="A21" s="4">
        <f t="shared" si="0"/>
        <v>18</v>
      </c>
      <c r="B21" s="1" t="s">
        <v>34</v>
      </c>
      <c r="C21" s="1" t="s">
        <v>53</v>
      </c>
      <c r="D21" s="1" t="s">
        <v>74</v>
      </c>
      <c r="E21" s="1">
        <v>91</v>
      </c>
      <c r="F21" s="1" t="s">
        <v>11</v>
      </c>
      <c r="G21" s="1" t="s">
        <v>16</v>
      </c>
      <c r="H21" s="18">
        <v>14</v>
      </c>
      <c r="I21" s="18">
        <v>12</v>
      </c>
      <c r="J21" s="18">
        <v>20</v>
      </c>
      <c r="K21" s="18">
        <v>18</v>
      </c>
      <c r="L21" s="18">
        <v>24</v>
      </c>
      <c r="M21" s="18">
        <v>18</v>
      </c>
      <c r="N21" s="18">
        <v>7</v>
      </c>
      <c r="O21" s="18">
        <v>16</v>
      </c>
      <c r="P21" s="18">
        <v>9</v>
      </c>
      <c r="Q21" s="18">
        <v>13</v>
      </c>
      <c r="R21" s="17">
        <v>52</v>
      </c>
      <c r="S21" s="17">
        <v>47</v>
      </c>
      <c r="T21" s="17">
        <v>49</v>
      </c>
      <c r="U21" s="17">
        <v>53</v>
      </c>
      <c r="V21" s="17">
        <v>49</v>
      </c>
      <c r="W21" s="17">
        <v>53</v>
      </c>
      <c r="X21" s="30">
        <v>12</v>
      </c>
      <c r="Y21" s="30">
        <v>14</v>
      </c>
      <c r="Z21" s="30">
        <v>22</v>
      </c>
      <c r="AA21" s="30">
        <v>25</v>
      </c>
      <c r="AB21" s="30">
        <v>13</v>
      </c>
      <c r="AC21" s="32">
        <v>18</v>
      </c>
      <c r="AD21" s="18">
        <v>24</v>
      </c>
      <c r="AE21" s="18">
        <v>17</v>
      </c>
      <c r="AF21" s="18">
        <v>21</v>
      </c>
      <c r="AG21" s="18">
        <v>18</v>
      </c>
      <c r="AH21" s="18">
        <v>18</v>
      </c>
      <c r="AI21" s="18">
        <v>15</v>
      </c>
      <c r="AJ21" s="18">
        <v>12</v>
      </c>
      <c r="AK21" s="18">
        <v>18</v>
      </c>
      <c r="AL21" s="18">
        <v>13</v>
      </c>
      <c r="AM21" s="18">
        <v>-53</v>
      </c>
      <c r="AN21" s="18">
        <v>-53</v>
      </c>
      <c r="AO21" s="18">
        <v>-52</v>
      </c>
      <c r="AP21" s="18">
        <v>-49</v>
      </c>
      <c r="AQ21" s="18">
        <v>-49</v>
      </c>
      <c r="AR21" s="18">
        <v>-47</v>
      </c>
      <c r="AS21" s="18">
        <v>-25</v>
      </c>
      <c r="AT21" s="18"/>
      <c r="AU21" s="44">
        <f t="shared" si="1"/>
        <v>386</v>
      </c>
      <c r="AV21" s="1" t="s">
        <v>53</v>
      </c>
      <c r="AW21" s="16"/>
      <c r="AX21" s="16"/>
      <c r="AY21" s="76">
        <v>4</v>
      </c>
      <c r="AZ21" s="78"/>
      <c r="BA21" s="16"/>
      <c r="BB21" s="16"/>
      <c r="BC21" s="16"/>
      <c r="BD21" s="16"/>
    </row>
    <row r="22" spans="1:56">
      <c r="A22" s="4">
        <f t="shared" si="0"/>
        <v>19</v>
      </c>
      <c r="B22" s="1" t="s">
        <v>626</v>
      </c>
      <c r="C22" s="1" t="s">
        <v>646</v>
      </c>
      <c r="D22" s="1" t="s">
        <v>77</v>
      </c>
      <c r="E22" s="1">
        <v>87</v>
      </c>
      <c r="F22" s="1" t="s">
        <v>13</v>
      </c>
      <c r="G22" s="21" t="s">
        <v>12</v>
      </c>
      <c r="H22" s="43">
        <v>26</v>
      </c>
      <c r="I22" s="43">
        <v>26</v>
      </c>
      <c r="J22" s="43">
        <v>26</v>
      </c>
      <c r="K22" s="43">
        <v>26</v>
      </c>
      <c r="L22" s="43">
        <v>26</v>
      </c>
      <c r="M22" s="43">
        <v>24</v>
      </c>
      <c r="N22" s="43">
        <v>24</v>
      </c>
      <c r="O22" s="43">
        <v>24</v>
      </c>
      <c r="P22" s="43">
        <v>24</v>
      </c>
      <c r="Q22" s="43">
        <v>24</v>
      </c>
      <c r="R22" s="43">
        <v>61</v>
      </c>
      <c r="S22" s="43">
        <v>61</v>
      </c>
      <c r="T22" s="43">
        <v>61</v>
      </c>
      <c r="U22" s="43">
        <v>61</v>
      </c>
      <c r="V22" s="43">
        <v>61</v>
      </c>
      <c r="W22" s="43">
        <v>61</v>
      </c>
      <c r="X22" s="30">
        <v>15</v>
      </c>
      <c r="Y22" s="30">
        <v>11</v>
      </c>
      <c r="Z22" s="30">
        <v>7</v>
      </c>
      <c r="AA22" s="30">
        <v>1</v>
      </c>
      <c r="AB22" s="30">
        <v>16</v>
      </c>
      <c r="AC22" s="4">
        <v>2</v>
      </c>
      <c r="AD22" s="4">
        <v>2</v>
      </c>
      <c r="AE22" s="4">
        <v>4</v>
      </c>
      <c r="AF22" s="4">
        <v>1</v>
      </c>
      <c r="AG22" s="4">
        <v>8</v>
      </c>
      <c r="AH22" s="43">
        <v>20</v>
      </c>
      <c r="AI22" s="43">
        <v>20</v>
      </c>
      <c r="AJ22" s="43">
        <v>20</v>
      </c>
      <c r="AK22" s="43">
        <v>20</v>
      </c>
      <c r="AL22" s="43">
        <v>20</v>
      </c>
      <c r="AM22" s="18">
        <v>-61</v>
      </c>
      <c r="AN22" s="18">
        <v>-61</v>
      </c>
      <c r="AO22" s="18">
        <v>-61</v>
      </c>
      <c r="AP22" s="18">
        <v>-61</v>
      </c>
      <c r="AQ22" s="18">
        <v>-61</v>
      </c>
      <c r="AR22" s="4">
        <v>-61</v>
      </c>
      <c r="AS22" s="4">
        <v>-26</v>
      </c>
      <c r="AT22" s="4"/>
      <c r="AU22" s="44">
        <f t="shared" si="1"/>
        <v>391</v>
      </c>
      <c r="AV22" s="1" t="s">
        <v>646</v>
      </c>
      <c r="AW22" s="16"/>
      <c r="AX22" s="16"/>
      <c r="AY22" s="16"/>
      <c r="AZ22" s="78"/>
      <c r="BA22" s="16"/>
      <c r="BB22" s="16"/>
      <c r="BC22" s="16"/>
      <c r="BD22" s="16"/>
    </row>
    <row r="23" spans="1:56">
      <c r="A23" s="4">
        <f t="shared" si="0"/>
        <v>20</v>
      </c>
      <c r="B23" s="1" t="s">
        <v>45</v>
      </c>
      <c r="C23" s="1" t="s">
        <v>46</v>
      </c>
      <c r="D23" s="1" t="s">
        <v>79</v>
      </c>
      <c r="E23" s="1">
        <v>93</v>
      </c>
      <c r="F23" s="1" t="s">
        <v>13</v>
      </c>
      <c r="G23" s="1" t="s">
        <v>16</v>
      </c>
      <c r="H23" s="18">
        <v>18</v>
      </c>
      <c r="I23" s="18">
        <v>14</v>
      </c>
      <c r="J23" s="18">
        <v>18</v>
      </c>
      <c r="K23" s="18">
        <v>20</v>
      </c>
      <c r="L23" s="18">
        <v>19</v>
      </c>
      <c r="M23" s="18">
        <v>12</v>
      </c>
      <c r="N23" s="35">
        <v>24</v>
      </c>
      <c r="O23" s="18">
        <v>14</v>
      </c>
      <c r="P23" s="18">
        <v>18</v>
      </c>
      <c r="Q23" s="18">
        <v>12</v>
      </c>
      <c r="R23" s="17">
        <v>48</v>
      </c>
      <c r="S23" s="19">
        <v>53</v>
      </c>
      <c r="T23" s="17">
        <v>47</v>
      </c>
      <c r="U23" s="17">
        <v>50</v>
      </c>
      <c r="V23" s="17">
        <v>50</v>
      </c>
      <c r="W23" s="17">
        <v>44</v>
      </c>
      <c r="X23" s="30">
        <v>17</v>
      </c>
      <c r="Y23" s="30">
        <v>19</v>
      </c>
      <c r="Z23" s="30">
        <v>21</v>
      </c>
      <c r="AA23" s="30">
        <v>23</v>
      </c>
      <c r="AB23" s="30">
        <v>21</v>
      </c>
      <c r="AC23" s="32">
        <v>19</v>
      </c>
      <c r="AD23" s="18">
        <v>16</v>
      </c>
      <c r="AE23" s="35">
        <v>25</v>
      </c>
      <c r="AF23" s="18">
        <v>11</v>
      </c>
      <c r="AG23" s="18">
        <v>13</v>
      </c>
      <c r="AH23" s="18">
        <v>13</v>
      </c>
      <c r="AI23" s="18">
        <v>16</v>
      </c>
      <c r="AJ23" s="18">
        <v>10</v>
      </c>
      <c r="AK23" s="18">
        <v>9</v>
      </c>
      <c r="AL23" s="18">
        <v>18</v>
      </c>
      <c r="AM23" s="18">
        <v>-53</v>
      </c>
      <c r="AN23" s="18">
        <v>-53</v>
      </c>
      <c r="AO23" s="18">
        <v>-50</v>
      </c>
      <c r="AP23" s="18">
        <v>-48</v>
      </c>
      <c r="AQ23" s="18">
        <v>-47</v>
      </c>
      <c r="AR23" s="18">
        <v>-44</v>
      </c>
      <c r="AS23" s="18">
        <v>-25</v>
      </c>
      <c r="AT23" s="18"/>
      <c r="AU23" s="44">
        <f t="shared" si="1"/>
        <v>392</v>
      </c>
      <c r="AV23" s="1" t="s">
        <v>46</v>
      </c>
      <c r="AW23" s="16"/>
      <c r="AX23" s="16"/>
      <c r="AY23" s="16"/>
      <c r="AZ23" s="80">
        <v>5</v>
      </c>
      <c r="BA23" s="16"/>
      <c r="BB23" s="16"/>
      <c r="BC23" s="16"/>
      <c r="BD23" s="16"/>
    </row>
    <row r="24" spans="1:56">
      <c r="A24" s="4">
        <f t="shared" si="0"/>
        <v>21</v>
      </c>
      <c r="B24" s="1" t="s">
        <v>37</v>
      </c>
      <c r="C24" s="1" t="s">
        <v>38</v>
      </c>
      <c r="D24" s="1" t="s">
        <v>76</v>
      </c>
      <c r="E24" s="1">
        <v>66</v>
      </c>
      <c r="F24" s="1" t="s">
        <v>13</v>
      </c>
      <c r="G24" s="1" t="s">
        <v>12</v>
      </c>
      <c r="H24" s="18">
        <v>5</v>
      </c>
      <c r="I24" s="18">
        <v>5</v>
      </c>
      <c r="J24" s="18">
        <v>13</v>
      </c>
      <c r="K24" s="18">
        <v>4</v>
      </c>
      <c r="L24" s="18">
        <v>5</v>
      </c>
      <c r="M24" s="18">
        <v>15</v>
      </c>
      <c r="N24" s="18">
        <v>4</v>
      </c>
      <c r="O24" s="18">
        <v>6</v>
      </c>
      <c r="P24" s="18">
        <v>8</v>
      </c>
      <c r="Q24" s="18">
        <v>9</v>
      </c>
      <c r="R24" s="43">
        <v>61</v>
      </c>
      <c r="S24" s="43">
        <v>61</v>
      </c>
      <c r="T24" s="43">
        <v>61</v>
      </c>
      <c r="U24" s="43">
        <v>61</v>
      </c>
      <c r="V24" s="43">
        <v>61</v>
      </c>
      <c r="W24" s="43">
        <v>61</v>
      </c>
      <c r="X24" s="43">
        <v>28</v>
      </c>
      <c r="Y24" s="43">
        <v>28</v>
      </c>
      <c r="Z24" s="43">
        <v>28</v>
      </c>
      <c r="AA24" s="43">
        <v>28</v>
      </c>
      <c r="AB24" s="43">
        <v>28</v>
      </c>
      <c r="AC24" s="43">
        <v>25</v>
      </c>
      <c r="AD24" s="43">
        <v>25</v>
      </c>
      <c r="AE24" s="43">
        <v>25</v>
      </c>
      <c r="AF24" s="43">
        <v>25</v>
      </c>
      <c r="AG24" s="43">
        <v>25</v>
      </c>
      <c r="AH24" s="43">
        <v>20</v>
      </c>
      <c r="AI24" s="43">
        <v>20</v>
      </c>
      <c r="AJ24" s="43">
        <v>20</v>
      </c>
      <c r="AK24" s="43">
        <v>20</v>
      </c>
      <c r="AL24" s="43">
        <v>20</v>
      </c>
      <c r="AM24" s="18">
        <v>-61</v>
      </c>
      <c r="AN24" s="18">
        <v>-61</v>
      </c>
      <c r="AO24" s="18">
        <v>-61</v>
      </c>
      <c r="AP24" s="18">
        <v>-61</v>
      </c>
      <c r="AQ24" s="18">
        <v>-61</v>
      </c>
      <c r="AR24" s="18">
        <v>-61</v>
      </c>
      <c r="AS24" s="18">
        <v>-28</v>
      </c>
      <c r="AT24" s="18"/>
      <c r="AU24" s="44">
        <f t="shared" si="1"/>
        <v>411</v>
      </c>
      <c r="AV24" s="1" t="s">
        <v>38</v>
      </c>
      <c r="AW24" s="16"/>
      <c r="AX24" s="16"/>
      <c r="AY24" s="16"/>
      <c r="AZ24" s="16"/>
      <c r="BA24" s="16"/>
      <c r="BB24" s="16"/>
      <c r="BC24" s="16"/>
      <c r="BD24" s="16"/>
    </row>
    <row r="25" spans="1:56">
      <c r="A25" s="4">
        <f t="shared" si="0"/>
        <v>22</v>
      </c>
      <c r="B25" s="1" t="s">
        <v>20</v>
      </c>
      <c r="C25" s="1" t="s">
        <v>65</v>
      </c>
      <c r="D25" s="1" t="s">
        <v>76</v>
      </c>
      <c r="E25" s="1">
        <v>91</v>
      </c>
      <c r="F25" s="1" t="s">
        <v>11</v>
      </c>
      <c r="G25" s="1" t="s">
        <v>16</v>
      </c>
      <c r="H25" s="18">
        <v>22</v>
      </c>
      <c r="I25" s="18">
        <v>17</v>
      </c>
      <c r="J25" s="18">
        <v>8</v>
      </c>
      <c r="K25" s="18">
        <v>17</v>
      </c>
      <c r="L25" s="18">
        <v>16</v>
      </c>
      <c r="M25" s="18">
        <v>19</v>
      </c>
      <c r="N25" s="35">
        <v>24</v>
      </c>
      <c r="O25" s="18">
        <v>20</v>
      </c>
      <c r="P25" s="18">
        <v>20</v>
      </c>
      <c r="Q25" s="18">
        <v>17</v>
      </c>
      <c r="R25" s="43">
        <v>61</v>
      </c>
      <c r="S25" s="43">
        <v>61</v>
      </c>
      <c r="T25" s="43">
        <v>61</v>
      </c>
      <c r="U25" s="43">
        <v>61</v>
      </c>
      <c r="V25" s="43">
        <v>61</v>
      </c>
      <c r="W25" s="43">
        <v>61</v>
      </c>
      <c r="X25" s="30">
        <v>26</v>
      </c>
      <c r="Y25" s="30">
        <v>25</v>
      </c>
      <c r="Z25" s="30">
        <v>20</v>
      </c>
      <c r="AA25" s="30">
        <v>16</v>
      </c>
      <c r="AB25" s="30">
        <v>23</v>
      </c>
      <c r="AC25" s="32">
        <v>10</v>
      </c>
      <c r="AD25" s="18">
        <v>21</v>
      </c>
      <c r="AE25" s="18">
        <v>9</v>
      </c>
      <c r="AF25" s="18">
        <v>20</v>
      </c>
      <c r="AG25" s="18">
        <v>23</v>
      </c>
      <c r="AH25" s="18">
        <v>12</v>
      </c>
      <c r="AI25" s="18">
        <v>18</v>
      </c>
      <c r="AJ25" s="35">
        <v>20</v>
      </c>
      <c r="AK25" s="35">
        <v>20</v>
      </c>
      <c r="AL25" s="18">
        <v>16</v>
      </c>
      <c r="AM25" s="18">
        <v>-61</v>
      </c>
      <c r="AN25" s="18">
        <v>-61</v>
      </c>
      <c r="AO25" s="18">
        <v>-61</v>
      </c>
      <c r="AP25" s="18">
        <v>-61</v>
      </c>
      <c r="AQ25" s="18">
        <v>-61</v>
      </c>
      <c r="AR25" s="18">
        <v>-61</v>
      </c>
      <c r="AS25" s="18">
        <v>-26</v>
      </c>
      <c r="AT25" s="18"/>
      <c r="AU25" s="44">
        <f t="shared" si="1"/>
        <v>433</v>
      </c>
      <c r="AV25" s="1" t="s">
        <v>65</v>
      </c>
      <c r="AW25" s="16"/>
      <c r="AX25" s="16"/>
      <c r="AY25" s="76">
        <v>5</v>
      </c>
      <c r="AZ25" s="16"/>
      <c r="BA25" s="16"/>
      <c r="BB25" s="16"/>
      <c r="BC25" s="16"/>
      <c r="BD25" s="16"/>
    </row>
    <row r="26" spans="1:56">
      <c r="A26" s="4">
        <f t="shared" si="0"/>
        <v>23</v>
      </c>
      <c r="B26" s="1" t="s">
        <v>23</v>
      </c>
      <c r="C26" s="1" t="s">
        <v>80</v>
      </c>
      <c r="D26" s="1" t="s">
        <v>75</v>
      </c>
      <c r="E26" s="1">
        <v>87</v>
      </c>
      <c r="F26" s="1" t="s">
        <v>13</v>
      </c>
      <c r="G26" s="1" t="s">
        <v>12</v>
      </c>
      <c r="H26" s="18">
        <v>21</v>
      </c>
      <c r="I26" s="18">
        <v>20</v>
      </c>
      <c r="J26" s="18">
        <v>21</v>
      </c>
      <c r="K26" s="18">
        <v>21</v>
      </c>
      <c r="L26" s="18">
        <v>21</v>
      </c>
      <c r="M26" s="35">
        <v>24</v>
      </c>
      <c r="N26" s="35">
        <v>24</v>
      </c>
      <c r="O26" s="18">
        <v>19</v>
      </c>
      <c r="P26" s="18">
        <v>15</v>
      </c>
      <c r="Q26" s="18">
        <v>14</v>
      </c>
      <c r="R26" s="17">
        <v>54</v>
      </c>
      <c r="S26" s="17">
        <v>58</v>
      </c>
      <c r="T26" s="17">
        <v>57</v>
      </c>
      <c r="U26" s="17">
        <v>48</v>
      </c>
      <c r="V26" s="17">
        <v>53</v>
      </c>
      <c r="W26" s="17">
        <v>49</v>
      </c>
      <c r="X26" s="30">
        <v>16</v>
      </c>
      <c r="Y26" s="30">
        <v>17</v>
      </c>
      <c r="Z26" s="30">
        <v>17</v>
      </c>
      <c r="AA26" s="30">
        <v>22</v>
      </c>
      <c r="AB26" s="30">
        <v>18</v>
      </c>
      <c r="AC26" s="32">
        <v>24</v>
      </c>
      <c r="AD26" s="18">
        <v>20</v>
      </c>
      <c r="AE26" s="18">
        <v>19</v>
      </c>
      <c r="AF26" s="35">
        <v>25</v>
      </c>
      <c r="AG26" s="18">
        <v>17</v>
      </c>
      <c r="AH26" s="18">
        <v>14</v>
      </c>
      <c r="AI26" s="18">
        <v>14</v>
      </c>
      <c r="AJ26" s="18">
        <v>17</v>
      </c>
      <c r="AK26" s="18">
        <v>16</v>
      </c>
      <c r="AL26" s="18">
        <v>19</v>
      </c>
      <c r="AM26" s="18">
        <v>-58</v>
      </c>
      <c r="AN26" s="18">
        <v>-57</v>
      </c>
      <c r="AO26" s="18">
        <v>-54</v>
      </c>
      <c r="AP26" s="18">
        <v>-53</v>
      </c>
      <c r="AQ26" s="18">
        <v>-49</v>
      </c>
      <c r="AR26" s="18">
        <v>-48</v>
      </c>
      <c r="AS26" s="18">
        <v>-25</v>
      </c>
      <c r="AT26" s="18"/>
      <c r="AU26" s="44">
        <f t="shared" si="1"/>
        <v>450</v>
      </c>
      <c r="AV26" s="1" t="s">
        <v>80</v>
      </c>
      <c r="AW26" s="16"/>
      <c r="AX26" s="16"/>
      <c r="AY26" s="16"/>
      <c r="AZ26" s="16"/>
      <c r="BA26" s="16"/>
      <c r="BB26" s="16"/>
      <c r="BC26" s="16"/>
      <c r="BD26" s="16"/>
    </row>
    <row r="27" spans="1:56">
      <c r="A27" s="4">
        <v>23</v>
      </c>
      <c r="B27" s="1" t="s">
        <v>10</v>
      </c>
      <c r="C27" s="1" t="s">
        <v>66</v>
      </c>
      <c r="D27" s="1" t="s">
        <v>74</v>
      </c>
      <c r="E27" s="1">
        <v>91</v>
      </c>
      <c r="F27" s="1" t="s">
        <v>11</v>
      </c>
      <c r="G27" s="1" t="s">
        <v>16</v>
      </c>
      <c r="H27" s="18">
        <v>24</v>
      </c>
      <c r="I27" s="18">
        <v>23</v>
      </c>
      <c r="J27" s="18">
        <v>23</v>
      </c>
      <c r="K27" s="18">
        <v>22</v>
      </c>
      <c r="L27" s="18">
        <v>22</v>
      </c>
      <c r="M27" s="18">
        <v>20</v>
      </c>
      <c r="N27" s="35">
        <v>24</v>
      </c>
      <c r="O27" s="18">
        <v>18</v>
      </c>
      <c r="P27" s="35">
        <v>24</v>
      </c>
      <c r="Q27" s="18">
        <v>16</v>
      </c>
      <c r="R27" s="43">
        <v>61</v>
      </c>
      <c r="S27" s="43">
        <v>61</v>
      </c>
      <c r="T27" s="43">
        <v>61</v>
      </c>
      <c r="U27" s="43">
        <v>61</v>
      </c>
      <c r="V27" s="43">
        <v>61</v>
      </c>
      <c r="W27" s="43">
        <v>61</v>
      </c>
      <c r="X27" s="30">
        <v>23</v>
      </c>
      <c r="Y27" s="30">
        <v>24</v>
      </c>
      <c r="Z27" s="30">
        <v>23</v>
      </c>
      <c r="AA27" s="30">
        <v>24</v>
      </c>
      <c r="AB27" s="30">
        <v>24</v>
      </c>
      <c r="AC27" s="18">
        <v>4</v>
      </c>
      <c r="AD27" s="18">
        <v>15</v>
      </c>
      <c r="AE27" s="18">
        <v>11</v>
      </c>
      <c r="AF27" s="18">
        <v>8</v>
      </c>
      <c r="AG27" s="18">
        <v>19</v>
      </c>
      <c r="AH27" s="43">
        <v>20</v>
      </c>
      <c r="AI27" s="43">
        <v>20</v>
      </c>
      <c r="AJ27" s="43">
        <v>20</v>
      </c>
      <c r="AK27" s="43">
        <v>20</v>
      </c>
      <c r="AL27" s="43">
        <v>20</v>
      </c>
      <c r="AM27" s="18">
        <v>-61</v>
      </c>
      <c r="AN27" s="18">
        <v>-61</v>
      </c>
      <c r="AO27" s="18">
        <v>-61</v>
      </c>
      <c r="AP27" s="18">
        <v>-61</v>
      </c>
      <c r="AQ27" s="18">
        <v>-61</v>
      </c>
      <c r="AR27" s="18">
        <v>-61</v>
      </c>
      <c r="AS27" s="18">
        <v>-24</v>
      </c>
      <c r="AT27" s="18"/>
      <c r="AU27" s="44">
        <f t="shared" si="1"/>
        <v>467</v>
      </c>
      <c r="AV27" s="1" t="s">
        <v>66</v>
      </c>
      <c r="AW27" s="16"/>
      <c r="AX27" s="16"/>
      <c r="AY27" s="16"/>
      <c r="AZ27" s="16"/>
      <c r="BA27" s="16"/>
      <c r="BB27" s="16"/>
      <c r="BC27" s="16"/>
      <c r="BD27" s="16"/>
    </row>
    <row r="28" spans="1:56">
      <c r="A28" s="4">
        <f>A27 + 1</f>
        <v>24</v>
      </c>
      <c r="B28" s="1" t="s">
        <v>33</v>
      </c>
      <c r="C28" s="1" t="s">
        <v>51</v>
      </c>
      <c r="D28" s="1" t="s">
        <v>75</v>
      </c>
      <c r="E28" s="1">
        <v>92</v>
      </c>
      <c r="F28" s="1" t="s">
        <v>11</v>
      </c>
      <c r="G28" s="1" t="s">
        <v>16</v>
      </c>
      <c r="H28" s="18">
        <v>19</v>
      </c>
      <c r="I28" s="18">
        <v>18</v>
      </c>
      <c r="J28" s="18">
        <v>16</v>
      </c>
      <c r="K28" s="18">
        <v>19</v>
      </c>
      <c r="L28" s="18">
        <v>18</v>
      </c>
      <c r="M28" s="35">
        <v>24</v>
      </c>
      <c r="N28" s="35">
        <v>24</v>
      </c>
      <c r="O28" s="18">
        <v>11</v>
      </c>
      <c r="P28" s="18">
        <v>14</v>
      </c>
      <c r="Q28" s="18">
        <v>7</v>
      </c>
      <c r="R28" s="43">
        <v>61</v>
      </c>
      <c r="S28" s="43">
        <v>61</v>
      </c>
      <c r="T28" s="43">
        <v>61</v>
      </c>
      <c r="U28" s="43">
        <v>61</v>
      </c>
      <c r="V28" s="43">
        <v>61</v>
      </c>
      <c r="W28" s="43">
        <v>61</v>
      </c>
      <c r="X28" s="43">
        <v>28</v>
      </c>
      <c r="Y28" s="43">
        <v>28</v>
      </c>
      <c r="Z28" s="43">
        <v>28</v>
      </c>
      <c r="AA28" s="43">
        <v>28</v>
      </c>
      <c r="AB28" s="43">
        <v>28</v>
      </c>
      <c r="AC28" s="18">
        <v>23</v>
      </c>
      <c r="AD28" s="18">
        <v>23</v>
      </c>
      <c r="AE28" s="35">
        <v>25</v>
      </c>
      <c r="AF28" s="18">
        <v>19</v>
      </c>
      <c r="AG28" s="18">
        <v>21</v>
      </c>
      <c r="AH28" s="18">
        <v>15</v>
      </c>
      <c r="AI28" s="18">
        <v>17</v>
      </c>
      <c r="AJ28" s="18">
        <v>14</v>
      </c>
      <c r="AK28" s="18">
        <v>17</v>
      </c>
      <c r="AL28" s="18">
        <v>14</v>
      </c>
      <c r="AM28" s="18">
        <v>-61</v>
      </c>
      <c r="AN28" s="18">
        <v>-61</v>
      </c>
      <c r="AO28" s="18">
        <v>-61</v>
      </c>
      <c r="AP28" s="18">
        <v>-61</v>
      </c>
      <c r="AQ28" s="18">
        <v>-61</v>
      </c>
      <c r="AR28" s="18">
        <v>-61</v>
      </c>
      <c r="AS28" s="18">
        <v>-28</v>
      </c>
      <c r="AT28" s="18"/>
      <c r="AU28" s="44">
        <f t="shared" si="1"/>
        <v>470</v>
      </c>
      <c r="AV28" s="1" t="s">
        <v>51</v>
      </c>
      <c r="AW28" s="16"/>
      <c r="AX28" s="16"/>
      <c r="AY28" s="16"/>
      <c r="AZ28" s="16"/>
      <c r="BA28" s="16"/>
      <c r="BB28" s="16"/>
      <c r="BC28" s="16"/>
      <c r="BD28" s="16"/>
    </row>
    <row r="29" spans="1:56">
      <c r="A29" s="1">
        <v>25</v>
      </c>
      <c r="B29" s="1" t="s">
        <v>655</v>
      </c>
      <c r="C29" s="1" t="s">
        <v>651</v>
      </c>
      <c r="D29" s="1" t="s">
        <v>74</v>
      </c>
      <c r="E29" s="1">
        <v>84</v>
      </c>
      <c r="F29" s="1" t="s">
        <v>13</v>
      </c>
      <c r="G29" s="1" t="s">
        <v>12</v>
      </c>
      <c r="H29" s="43">
        <v>26</v>
      </c>
      <c r="I29" s="43">
        <v>26</v>
      </c>
      <c r="J29" s="43">
        <v>26</v>
      </c>
      <c r="K29" s="43">
        <v>26</v>
      </c>
      <c r="L29" s="43">
        <v>26</v>
      </c>
      <c r="M29" s="43">
        <v>24</v>
      </c>
      <c r="N29" s="43">
        <v>24</v>
      </c>
      <c r="O29" s="43">
        <v>24</v>
      </c>
      <c r="P29" s="43">
        <v>24</v>
      </c>
      <c r="Q29" s="43">
        <v>24</v>
      </c>
      <c r="R29" s="43">
        <v>61</v>
      </c>
      <c r="S29" s="43">
        <v>61</v>
      </c>
      <c r="T29" s="43">
        <v>61</v>
      </c>
      <c r="U29" s="43">
        <v>61</v>
      </c>
      <c r="V29" s="43">
        <v>61</v>
      </c>
      <c r="W29" s="43">
        <v>61</v>
      </c>
      <c r="X29" s="43">
        <v>28</v>
      </c>
      <c r="Y29" s="43">
        <v>28</v>
      </c>
      <c r="Z29" s="43">
        <v>28</v>
      </c>
      <c r="AA29" s="43">
        <v>28</v>
      </c>
      <c r="AB29" s="43">
        <v>28</v>
      </c>
      <c r="AC29" s="1">
        <v>5</v>
      </c>
      <c r="AD29" s="1">
        <v>3</v>
      </c>
      <c r="AE29" s="1">
        <v>3</v>
      </c>
      <c r="AF29" s="1">
        <v>3</v>
      </c>
      <c r="AG29" s="1">
        <v>4</v>
      </c>
      <c r="AH29" s="43">
        <v>20</v>
      </c>
      <c r="AI29" s="43">
        <v>20</v>
      </c>
      <c r="AJ29" s="43">
        <v>20</v>
      </c>
      <c r="AK29" s="43">
        <v>20</v>
      </c>
      <c r="AL29" s="43">
        <v>20</v>
      </c>
      <c r="AM29" s="18">
        <v>-61</v>
      </c>
      <c r="AN29" s="18">
        <v>-61</v>
      </c>
      <c r="AO29" s="18">
        <v>-61</v>
      </c>
      <c r="AP29" s="18">
        <v>-61</v>
      </c>
      <c r="AQ29" s="18">
        <v>-61</v>
      </c>
      <c r="AR29" s="18">
        <v>-61</v>
      </c>
      <c r="AS29" s="1">
        <v>-28</v>
      </c>
      <c r="AU29" s="44">
        <f t="shared" si="1"/>
        <v>480</v>
      </c>
      <c r="AV29" s="1" t="s">
        <v>651</v>
      </c>
      <c r="AW29" s="16"/>
      <c r="AX29" s="16"/>
      <c r="AY29" s="16"/>
      <c r="AZ29" s="16"/>
      <c r="BA29" s="16"/>
      <c r="BB29" s="16"/>
      <c r="BC29" s="16"/>
      <c r="BD29" s="16"/>
    </row>
    <row r="30" spans="1:56">
      <c r="A30" s="4">
        <v>28</v>
      </c>
      <c r="B30" s="1" t="s">
        <v>41</v>
      </c>
      <c r="C30" s="1" t="s">
        <v>58</v>
      </c>
      <c r="D30" s="1" t="s">
        <v>74</v>
      </c>
      <c r="E30" s="1">
        <v>82</v>
      </c>
      <c r="F30" s="1" t="s">
        <v>13</v>
      </c>
      <c r="G30" s="1" t="s">
        <v>12</v>
      </c>
      <c r="H30" s="18">
        <v>23</v>
      </c>
      <c r="I30" s="18">
        <v>22</v>
      </c>
      <c r="J30" s="18">
        <v>25</v>
      </c>
      <c r="K30" s="18">
        <v>23</v>
      </c>
      <c r="L30" s="18">
        <v>20</v>
      </c>
      <c r="M30" s="43">
        <v>24</v>
      </c>
      <c r="N30" s="43">
        <v>24</v>
      </c>
      <c r="O30" s="43">
        <v>24</v>
      </c>
      <c r="P30" s="43">
        <v>24</v>
      </c>
      <c r="Q30" s="43">
        <v>24</v>
      </c>
      <c r="R30" s="43">
        <v>61</v>
      </c>
      <c r="S30" s="43">
        <v>61</v>
      </c>
      <c r="T30" s="43">
        <v>61</v>
      </c>
      <c r="U30" s="43">
        <v>61</v>
      </c>
      <c r="V30" s="43">
        <v>61</v>
      </c>
      <c r="W30" s="43">
        <v>61</v>
      </c>
      <c r="X30" s="30">
        <v>19</v>
      </c>
      <c r="Y30" s="30">
        <v>18</v>
      </c>
      <c r="Z30" s="30">
        <v>19</v>
      </c>
      <c r="AA30" s="30">
        <v>5</v>
      </c>
      <c r="AB30" s="30">
        <v>22</v>
      </c>
      <c r="AC30" s="43">
        <v>25</v>
      </c>
      <c r="AD30" s="43">
        <v>25</v>
      </c>
      <c r="AE30" s="43">
        <v>25</v>
      </c>
      <c r="AF30" s="43">
        <v>25</v>
      </c>
      <c r="AG30" s="43">
        <v>25</v>
      </c>
      <c r="AH30" s="43">
        <v>20</v>
      </c>
      <c r="AI30" s="43">
        <v>20</v>
      </c>
      <c r="AJ30" s="43">
        <v>20</v>
      </c>
      <c r="AK30" s="43">
        <v>20</v>
      </c>
      <c r="AL30" s="43">
        <v>20</v>
      </c>
      <c r="AM30" s="18">
        <v>-61</v>
      </c>
      <c r="AN30" s="18">
        <v>-61</v>
      </c>
      <c r="AO30" s="18">
        <v>-61</v>
      </c>
      <c r="AP30" s="18">
        <v>-61</v>
      </c>
      <c r="AQ30" s="18">
        <v>-61</v>
      </c>
      <c r="AR30" s="18">
        <v>-61</v>
      </c>
      <c r="AS30" s="4">
        <v>-25</v>
      </c>
      <c r="AT30" s="4"/>
      <c r="AU30" s="44">
        <f t="shared" si="1"/>
        <v>516</v>
      </c>
      <c r="AV30" s="1" t="s">
        <v>58</v>
      </c>
      <c r="AW30" s="16"/>
      <c r="AX30" s="16"/>
      <c r="AY30" s="16"/>
      <c r="AZ30" s="16"/>
      <c r="BA30" s="16"/>
      <c r="BB30" s="16"/>
      <c r="BC30" s="16"/>
      <c r="BD30" s="16"/>
    </row>
    <row r="31" spans="1:56">
      <c r="A31" s="4">
        <f>A30 + 1</f>
        <v>29</v>
      </c>
      <c r="B31" s="1" t="s">
        <v>632</v>
      </c>
      <c r="C31" s="1" t="s">
        <v>647</v>
      </c>
      <c r="D31" s="1" t="s">
        <v>77</v>
      </c>
      <c r="E31" s="1">
        <v>90</v>
      </c>
      <c r="F31" s="1" t="s">
        <v>13</v>
      </c>
      <c r="G31" s="21" t="s">
        <v>16</v>
      </c>
      <c r="H31" s="43">
        <v>26</v>
      </c>
      <c r="I31" s="43">
        <v>26</v>
      </c>
      <c r="J31" s="43">
        <v>26</v>
      </c>
      <c r="K31" s="43">
        <v>26</v>
      </c>
      <c r="L31" s="43">
        <v>26</v>
      </c>
      <c r="M31" s="43">
        <v>24</v>
      </c>
      <c r="N31" s="43">
        <v>24</v>
      </c>
      <c r="O31" s="43">
        <v>24</v>
      </c>
      <c r="P31" s="43">
        <v>24</v>
      </c>
      <c r="Q31" s="43">
        <v>24</v>
      </c>
      <c r="R31" s="43">
        <v>61</v>
      </c>
      <c r="S31" s="43">
        <v>61</v>
      </c>
      <c r="T31" s="43">
        <v>61</v>
      </c>
      <c r="U31" s="43">
        <v>61</v>
      </c>
      <c r="V31" s="43">
        <v>61</v>
      </c>
      <c r="W31" s="43">
        <v>61</v>
      </c>
      <c r="X31" s="43">
        <v>28</v>
      </c>
      <c r="Y31" s="43">
        <v>28</v>
      </c>
      <c r="Z31" s="43">
        <v>28</v>
      </c>
      <c r="AA31" s="43">
        <v>28</v>
      </c>
      <c r="AB31" s="43">
        <v>28</v>
      </c>
      <c r="AC31" s="18">
        <v>12</v>
      </c>
      <c r="AD31" s="18">
        <v>18</v>
      </c>
      <c r="AE31" s="18">
        <v>7</v>
      </c>
      <c r="AF31" s="18">
        <v>12</v>
      </c>
      <c r="AG31" s="18">
        <v>14</v>
      </c>
      <c r="AH31" s="43">
        <v>20</v>
      </c>
      <c r="AI31" s="43">
        <v>20</v>
      </c>
      <c r="AJ31" s="43">
        <v>20</v>
      </c>
      <c r="AK31" s="43">
        <v>20</v>
      </c>
      <c r="AL31" s="43">
        <v>20</v>
      </c>
      <c r="AM31" s="18">
        <v>-61</v>
      </c>
      <c r="AN31" s="18">
        <v>-61</v>
      </c>
      <c r="AO31" s="18">
        <v>-61</v>
      </c>
      <c r="AP31" s="18">
        <v>-61</v>
      </c>
      <c r="AQ31" s="18">
        <v>-61</v>
      </c>
      <c r="AR31" s="18">
        <v>-61</v>
      </c>
      <c r="AS31" s="4">
        <v>-28</v>
      </c>
      <c r="AT31" s="4"/>
      <c r="AU31" s="44">
        <f t="shared" si="1"/>
        <v>525</v>
      </c>
      <c r="AV31" s="1" t="s">
        <v>647</v>
      </c>
      <c r="AW31" s="16"/>
      <c r="AX31" s="16"/>
      <c r="AY31" s="16"/>
      <c r="AZ31" s="16"/>
      <c r="BA31" s="16"/>
      <c r="BB31" s="16"/>
      <c r="BC31" s="16"/>
      <c r="BD31" s="16"/>
    </row>
    <row r="32" spans="1:56">
      <c r="A32" s="4">
        <v>30</v>
      </c>
      <c r="B32" s="1" t="s">
        <v>59</v>
      </c>
      <c r="C32" s="1" t="s">
        <v>60</v>
      </c>
      <c r="D32" s="1" t="s">
        <v>74</v>
      </c>
      <c r="E32" s="1">
        <v>84</v>
      </c>
      <c r="F32" s="1" t="s">
        <v>11</v>
      </c>
      <c r="G32" s="1" t="s">
        <v>12</v>
      </c>
      <c r="H32" s="18">
        <v>25</v>
      </c>
      <c r="I32" s="18">
        <v>21</v>
      </c>
      <c r="J32" s="18">
        <v>24</v>
      </c>
      <c r="K32" s="18">
        <v>24</v>
      </c>
      <c r="L32" s="18">
        <v>25</v>
      </c>
      <c r="M32" s="35">
        <v>24</v>
      </c>
      <c r="N32" s="35">
        <v>24</v>
      </c>
      <c r="O32" s="18">
        <v>21</v>
      </c>
      <c r="P32" s="18">
        <v>21</v>
      </c>
      <c r="Q32" s="18">
        <v>20</v>
      </c>
      <c r="R32" s="43">
        <v>61</v>
      </c>
      <c r="S32" s="43">
        <v>61</v>
      </c>
      <c r="T32" s="43">
        <v>61</v>
      </c>
      <c r="U32" s="43">
        <v>61</v>
      </c>
      <c r="V32" s="43">
        <v>61</v>
      </c>
      <c r="W32" s="43">
        <v>61</v>
      </c>
      <c r="X32" s="43">
        <v>28</v>
      </c>
      <c r="Y32" s="43">
        <v>28</v>
      </c>
      <c r="Z32" s="43">
        <v>28</v>
      </c>
      <c r="AA32" s="43">
        <v>28</v>
      </c>
      <c r="AB32" s="43">
        <v>28</v>
      </c>
      <c r="AC32" s="18">
        <v>21</v>
      </c>
      <c r="AD32" s="18">
        <v>19</v>
      </c>
      <c r="AE32" s="18">
        <v>16</v>
      </c>
      <c r="AF32" s="18">
        <v>14</v>
      </c>
      <c r="AG32" s="18">
        <v>24</v>
      </c>
      <c r="AH32" s="43">
        <v>20</v>
      </c>
      <c r="AI32" s="43">
        <v>20</v>
      </c>
      <c r="AJ32" s="43">
        <v>20</v>
      </c>
      <c r="AK32" s="43">
        <v>20</v>
      </c>
      <c r="AL32" s="43">
        <v>20</v>
      </c>
      <c r="AM32" s="18">
        <v>-61</v>
      </c>
      <c r="AN32" s="18">
        <v>-61</v>
      </c>
      <c r="AO32" s="18">
        <v>-61</v>
      </c>
      <c r="AP32" s="18">
        <v>-61</v>
      </c>
      <c r="AQ32" s="18">
        <v>-61</v>
      </c>
      <c r="AR32" s="18">
        <v>-61</v>
      </c>
      <c r="AS32" s="18">
        <v>-28</v>
      </c>
      <c r="AT32" s="18"/>
      <c r="AU32" s="44">
        <f t="shared" si="1"/>
        <v>535</v>
      </c>
      <c r="AV32" s="1" t="s">
        <v>60</v>
      </c>
      <c r="AZ32" s="21"/>
      <c r="BA32" s="21"/>
      <c r="BB32" s="21"/>
      <c r="BC32" s="21"/>
    </row>
    <row r="33" spans="1:55">
      <c r="A33" s="4">
        <v>29</v>
      </c>
      <c r="B33" s="1" t="s">
        <v>64</v>
      </c>
      <c r="C33" s="1" t="s">
        <v>52</v>
      </c>
      <c r="D33" s="1" t="s">
        <v>76</v>
      </c>
      <c r="E33" s="1">
        <v>92</v>
      </c>
      <c r="F33" s="1" t="s">
        <v>11</v>
      </c>
      <c r="G33" s="1" t="s">
        <v>16</v>
      </c>
      <c r="H33" s="43">
        <v>26</v>
      </c>
      <c r="I33" s="43">
        <v>26</v>
      </c>
      <c r="J33" s="43">
        <v>26</v>
      </c>
      <c r="K33" s="43">
        <v>26</v>
      </c>
      <c r="L33" s="43">
        <v>26</v>
      </c>
      <c r="M33" s="18">
        <v>16</v>
      </c>
      <c r="N33" s="35">
        <v>24</v>
      </c>
      <c r="O33" s="18">
        <v>22</v>
      </c>
      <c r="P33" s="18">
        <v>22</v>
      </c>
      <c r="Q33" s="18">
        <v>19</v>
      </c>
      <c r="R33" s="43">
        <v>61</v>
      </c>
      <c r="S33" s="43">
        <v>61</v>
      </c>
      <c r="T33" s="43">
        <v>61</v>
      </c>
      <c r="U33" s="43">
        <v>61</v>
      </c>
      <c r="V33" s="43">
        <v>61</v>
      </c>
      <c r="W33" s="43">
        <v>61</v>
      </c>
      <c r="X33" s="30">
        <v>25</v>
      </c>
      <c r="Y33" s="30">
        <v>23</v>
      </c>
      <c r="Z33" s="30">
        <v>27</v>
      </c>
      <c r="AA33" s="30">
        <v>20</v>
      </c>
      <c r="AB33" s="30">
        <v>27</v>
      </c>
      <c r="AC33" s="43">
        <v>25</v>
      </c>
      <c r="AD33" s="43">
        <v>25</v>
      </c>
      <c r="AE33" s="43">
        <v>25</v>
      </c>
      <c r="AF33" s="43">
        <v>25</v>
      </c>
      <c r="AG33" s="43">
        <v>25</v>
      </c>
      <c r="AH33" s="43">
        <v>20</v>
      </c>
      <c r="AI33" s="43">
        <v>20</v>
      </c>
      <c r="AJ33" s="43">
        <v>20</v>
      </c>
      <c r="AK33" s="43">
        <v>20</v>
      </c>
      <c r="AL33" s="43">
        <v>20</v>
      </c>
      <c r="AM33" s="18">
        <v>-61</v>
      </c>
      <c r="AN33" s="18">
        <v>-61</v>
      </c>
      <c r="AO33" s="18">
        <v>-61</v>
      </c>
      <c r="AP33" s="18">
        <v>-61</v>
      </c>
      <c r="AQ33" s="18">
        <v>-61</v>
      </c>
      <c r="AR33" s="18">
        <v>-61</v>
      </c>
      <c r="AS33" s="18">
        <v>-27</v>
      </c>
      <c r="AT33" s="18"/>
      <c r="AU33" s="44">
        <f t="shared" si="1"/>
        <v>553</v>
      </c>
      <c r="AV33" s="1" t="s">
        <v>52</v>
      </c>
      <c r="AZ33" s="21"/>
      <c r="BA33" s="21"/>
      <c r="BB33" s="21"/>
      <c r="BC33" s="21"/>
    </row>
    <row r="34" spans="1:55">
      <c r="A34" s="4">
        <v>31</v>
      </c>
      <c r="B34" s="1" t="s">
        <v>656</v>
      </c>
      <c r="C34" s="1" t="s">
        <v>652</v>
      </c>
      <c r="D34" s="1" t="s">
        <v>669</v>
      </c>
      <c r="F34" s="1" t="s">
        <v>11</v>
      </c>
      <c r="G34" s="4" t="s">
        <v>12</v>
      </c>
      <c r="H34" s="43">
        <v>26</v>
      </c>
      <c r="I34" s="43">
        <v>26</v>
      </c>
      <c r="J34" s="43">
        <v>26</v>
      </c>
      <c r="K34" s="43">
        <v>26</v>
      </c>
      <c r="L34" s="43">
        <v>26</v>
      </c>
      <c r="M34" s="43">
        <v>24</v>
      </c>
      <c r="N34" s="43">
        <v>24</v>
      </c>
      <c r="O34" s="43">
        <v>24</v>
      </c>
      <c r="P34" s="43">
        <v>24</v>
      </c>
      <c r="Q34" s="43">
        <v>24</v>
      </c>
      <c r="R34" s="43">
        <v>61</v>
      </c>
      <c r="S34" s="43">
        <v>61</v>
      </c>
      <c r="T34" s="43">
        <v>61</v>
      </c>
      <c r="U34" s="43">
        <v>61</v>
      </c>
      <c r="V34" s="43">
        <v>61</v>
      </c>
      <c r="W34" s="43">
        <v>61</v>
      </c>
      <c r="X34" s="30">
        <v>24</v>
      </c>
      <c r="Y34" s="30">
        <v>22</v>
      </c>
      <c r="Z34" s="30">
        <v>25</v>
      </c>
      <c r="AA34" s="30">
        <v>26</v>
      </c>
      <c r="AB34" s="30">
        <v>26</v>
      </c>
      <c r="AC34" s="43">
        <v>25</v>
      </c>
      <c r="AD34" s="43">
        <v>25</v>
      </c>
      <c r="AE34" s="43">
        <v>25</v>
      </c>
      <c r="AF34" s="43">
        <v>25</v>
      </c>
      <c r="AG34" s="43">
        <v>25</v>
      </c>
      <c r="AH34" s="43">
        <v>20</v>
      </c>
      <c r="AI34" s="43">
        <v>20</v>
      </c>
      <c r="AJ34" s="43">
        <v>20</v>
      </c>
      <c r="AK34" s="43">
        <v>20</v>
      </c>
      <c r="AL34" s="43">
        <v>20</v>
      </c>
      <c r="AM34" s="18">
        <v>-61</v>
      </c>
      <c r="AN34" s="18">
        <v>-61</v>
      </c>
      <c r="AO34" s="18">
        <v>-61</v>
      </c>
      <c r="AP34" s="18">
        <v>-61</v>
      </c>
      <c r="AQ34" s="18">
        <v>-61</v>
      </c>
      <c r="AR34" s="18">
        <v>-61</v>
      </c>
      <c r="AS34" s="18">
        <v>-26</v>
      </c>
      <c r="AT34" s="18"/>
      <c r="AU34" s="44">
        <f t="shared" si="1"/>
        <v>572</v>
      </c>
      <c r="AV34" s="1" t="s">
        <v>652</v>
      </c>
      <c r="AZ34" s="21"/>
      <c r="BA34" s="21"/>
      <c r="BB34" s="21"/>
      <c r="BC34" s="21"/>
    </row>
    <row r="35" spans="1:55">
      <c r="A35" s="4"/>
      <c r="G35" s="4"/>
      <c r="H35" s="4"/>
      <c r="I35" s="4"/>
      <c r="O35" s="4"/>
      <c r="P35" s="4"/>
      <c r="Q35" s="4"/>
      <c r="R35" s="4"/>
      <c r="S35" s="4"/>
      <c r="T35" s="4"/>
      <c r="U35" s="7"/>
      <c r="V35" s="7"/>
      <c r="W35" s="7"/>
      <c r="X35" s="7"/>
      <c r="Y35" s="7"/>
      <c r="Z35" s="7"/>
      <c r="AA35" s="7"/>
      <c r="AB35" s="7"/>
      <c r="AC35" s="4"/>
      <c r="AD35" s="4"/>
      <c r="AE35" s="4"/>
      <c r="AF35" s="4"/>
      <c r="AG35" s="4"/>
      <c r="AH35" s="9"/>
      <c r="AI35" s="9"/>
      <c r="AJ35" s="9"/>
      <c r="AK35" s="4"/>
      <c r="AL35" s="4"/>
      <c r="AM35" s="4"/>
      <c r="AN35" s="4"/>
      <c r="AO35" s="4"/>
      <c r="AP35" s="4"/>
      <c r="AQ35" s="4"/>
      <c r="AR35" s="4"/>
      <c r="AS35" s="4"/>
      <c r="AT35" s="4"/>
      <c r="AU35" s="8"/>
      <c r="AV35" s="4"/>
      <c r="AZ35" s="21"/>
      <c r="BA35" s="21"/>
      <c r="BB35" s="21"/>
      <c r="BC35" s="21"/>
    </row>
    <row r="36" spans="1:55">
      <c r="A36" s="4"/>
      <c r="G36" s="7"/>
      <c r="H36" s="7"/>
      <c r="I36" s="7"/>
      <c r="J36" s="9"/>
      <c r="K36" s="9"/>
      <c r="L36" s="9"/>
      <c r="M36" s="9"/>
      <c r="N36" s="9"/>
      <c r="O36" s="7"/>
      <c r="P36" s="7"/>
      <c r="Q36" s="7"/>
      <c r="R36" s="7"/>
      <c r="S36" s="7"/>
      <c r="T36" s="7"/>
      <c r="U36" s="7"/>
      <c r="V36" s="7"/>
      <c r="W36" s="7"/>
      <c r="X36" s="7"/>
      <c r="Y36" s="7"/>
      <c r="Z36" s="7"/>
      <c r="AA36" s="7"/>
      <c r="AB36" s="7"/>
      <c r="AC36" s="4"/>
      <c r="AD36" s="4"/>
      <c r="AE36" s="4"/>
      <c r="AF36" s="4"/>
      <c r="AG36" s="4"/>
      <c r="AH36" s="9"/>
      <c r="AI36" s="9"/>
      <c r="AJ36" s="9"/>
      <c r="AK36" s="4"/>
      <c r="AL36" s="4"/>
      <c r="AM36" s="4"/>
      <c r="AN36" s="4"/>
      <c r="AO36" s="4"/>
      <c r="AP36" s="4"/>
      <c r="AQ36" s="4"/>
      <c r="AR36" s="4"/>
      <c r="AS36" s="4"/>
      <c r="AT36" s="4"/>
      <c r="AU36" s="8"/>
      <c r="AV36" s="4"/>
      <c r="AZ36" s="21"/>
      <c r="BA36" s="21"/>
      <c r="BB36" s="21"/>
      <c r="BC36" s="21"/>
    </row>
    <row r="37" spans="1:55">
      <c r="A37" s="4"/>
      <c r="G37" s="7"/>
      <c r="H37" s="7"/>
      <c r="I37" s="7"/>
      <c r="J37" s="9"/>
      <c r="K37" s="9"/>
      <c r="L37" s="9"/>
      <c r="M37" s="9"/>
      <c r="N37" s="9"/>
      <c r="O37" s="7"/>
      <c r="P37" s="7"/>
      <c r="Q37" s="7"/>
      <c r="R37" s="7"/>
      <c r="S37" s="7"/>
      <c r="T37" s="7"/>
      <c r="U37" s="7"/>
      <c r="V37" s="7"/>
      <c r="W37" s="7"/>
      <c r="X37" s="7"/>
      <c r="Y37" s="7"/>
      <c r="Z37" s="7"/>
      <c r="AA37" s="7"/>
      <c r="AB37" s="7"/>
      <c r="AC37" s="7"/>
      <c r="AD37" s="7"/>
      <c r="AE37" s="7"/>
      <c r="AF37" s="7"/>
      <c r="AG37" s="7"/>
      <c r="AK37" s="4"/>
      <c r="AL37" s="4"/>
      <c r="AM37" s="4"/>
      <c r="AN37" s="4"/>
      <c r="AO37" s="4"/>
      <c r="AP37" s="4"/>
      <c r="AQ37" s="4"/>
      <c r="AR37" s="4"/>
      <c r="AS37" s="4"/>
      <c r="AT37" s="4"/>
      <c r="AU37" s="8"/>
      <c r="AV37" s="4"/>
      <c r="AZ37" s="21"/>
      <c r="BA37" s="21"/>
      <c r="BB37" s="21"/>
      <c r="BC37" s="21"/>
    </row>
    <row r="38" spans="1:55">
      <c r="A38" s="4"/>
      <c r="G38" s="7"/>
      <c r="H38" s="7"/>
      <c r="I38" s="7"/>
      <c r="J38" s="9"/>
      <c r="K38" s="9"/>
      <c r="L38" s="9"/>
      <c r="M38" s="9"/>
      <c r="N38" s="9"/>
      <c r="O38" s="7"/>
      <c r="P38" s="7"/>
      <c r="Q38" s="7"/>
      <c r="R38" s="7"/>
      <c r="S38" s="7"/>
      <c r="T38" s="7"/>
      <c r="U38" s="4"/>
      <c r="V38" s="4"/>
      <c r="W38" s="4"/>
      <c r="X38" s="4"/>
      <c r="Y38" s="4"/>
      <c r="Z38" s="4"/>
      <c r="AA38" s="4"/>
      <c r="AB38" s="4"/>
      <c r="AC38" s="7"/>
      <c r="AD38" s="7"/>
      <c r="AE38" s="7"/>
      <c r="AF38" s="7"/>
      <c r="AG38" s="7"/>
      <c r="AH38" s="9"/>
      <c r="AI38" s="9"/>
      <c r="AJ38" s="9"/>
      <c r="AK38" s="4"/>
      <c r="AL38" s="4"/>
      <c r="AM38" s="4"/>
      <c r="AN38" s="4"/>
      <c r="AO38" s="4"/>
      <c r="AP38" s="4"/>
      <c r="AQ38" s="4"/>
      <c r="AR38" s="4"/>
      <c r="AS38" s="4"/>
      <c r="AT38" s="4"/>
      <c r="AU38" s="8"/>
      <c r="AV38" s="4"/>
      <c r="AZ38" s="21"/>
      <c r="BA38" s="21"/>
      <c r="BB38" s="21"/>
      <c r="BC38" s="21"/>
    </row>
    <row r="39" spans="1:55">
      <c r="A39" s="4"/>
      <c r="G39" s="7"/>
      <c r="H39" s="7"/>
      <c r="I39" s="7"/>
      <c r="J39" s="9"/>
      <c r="K39" s="9"/>
      <c r="L39" s="9"/>
      <c r="M39" s="9"/>
      <c r="N39" s="9"/>
      <c r="O39" s="7"/>
      <c r="P39" s="7"/>
      <c r="Q39" s="7"/>
      <c r="R39" s="7"/>
      <c r="S39" s="7"/>
      <c r="T39" s="7"/>
      <c r="U39" s="7"/>
      <c r="V39" s="7"/>
      <c r="W39" s="7"/>
      <c r="X39" s="7"/>
      <c r="Y39" s="7"/>
      <c r="Z39" s="7"/>
      <c r="AA39" s="7"/>
      <c r="AB39" s="7"/>
      <c r="AC39" s="7"/>
      <c r="AD39" s="7"/>
      <c r="AE39" s="7"/>
      <c r="AF39" s="7"/>
      <c r="AG39" s="7"/>
      <c r="AK39" s="4"/>
      <c r="AL39" s="4"/>
      <c r="AM39" s="4"/>
      <c r="AN39" s="4"/>
      <c r="AO39" s="4"/>
      <c r="AP39" s="4"/>
      <c r="AQ39" s="4"/>
      <c r="AR39" s="4"/>
      <c r="AS39" s="4"/>
      <c r="AT39" s="4"/>
      <c r="AU39" s="8"/>
      <c r="AV39" s="4"/>
      <c r="AZ39" s="83"/>
      <c r="BA39" s="83"/>
      <c r="BB39" s="83"/>
    </row>
    <row r="40" spans="1:55">
      <c r="A40" s="4"/>
      <c r="G40" s="7"/>
      <c r="H40" s="7"/>
      <c r="I40" s="7"/>
      <c r="J40" s="9"/>
      <c r="K40" s="9"/>
      <c r="L40" s="9"/>
      <c r="M40" s="9"/>
      <c r="N40" s="9"/>
      <c r="O40" s="7"/>
      <c r="P40" s="7"/>
      <c r="Q40" s="7"/>
      <c r="R40" s="7"/>
      <c r="S40" s="7"/>
      <c r="T40" s="7"/>
      <c r="U40" s="7"/>
      <c r="V40" s="7"/>
      <c r="W40" s="7"/>
      <c r="X40" s="7"/>
      <c r="Y40" s="7"/>
      <c r="Z40" s="7"/>
      <c r="AA40" s="7"/>
      <c r="AB40" s="7"/>
      <c r="AC40" s="7"/>
      <c r="AD40" s="7"/>
      <c r="AE40" s="7"/>
      <c r="AF40" s="7"/>
      <c r="AG40" s="7"/>
      <c r="AK40" s="4"/>
      <c r="AL40" s="4"/>
      <c r="AM40" s="4"/>
      <c r="AN40" s="4"/>
      <c r="AO40" s="4"/>
      <c r="AP40" s="4"/>
      <c r="AQ40" s="4"/>
      <c r="AR40" s="4"/>
      <c r="AS40" s="4"/>
      <c r="AT40" s="4"/>
      <c r="AU40" s="8"/>
      <c r="AV40" s="4"/>
      <c r="AZ40" s="83"/>
      <c r="BA40" s="83"/>
      <c r="BB40" s="83"/>
    </row>
    <row r="41" spans="1:55">
      <c r="A41" s="4"/>
      <c r="G41" s="7"/>
      <c r="H41" s="7"/>
      <c r="I41" s="7"/>
      <c r="J41" s="9"/>
      <c r="K41" s="9"/>
      <c r="L41" s="9"/>
      <c r="M41" s="9"/>
      <c r="N41" s="9"/>
      <c r="O41" s="7"/>
      <c r="P41" s="7"/>
      <c r="Q41" s="7"/>
      <c r="R41" s="7"/>
      <c r="S41" s="7"/>
      <c r="T41" s="7"/>
      <c r="U41" s="7"/>
      <c r="V41" s="7"/>
      <c r="W41" s="7"/>
      <c r="X41" s="7"/>
      <c r="Y41" s="7"/>
      <c r="Z41" s="7"/>
      <c r="AA41" s="7"/>
      <c r="AB41" s="7"/>
      <c r="AC41" s="4"/>
      <c r="AD41" s="4"/>
      <c r="AE41" s="4"/>
      <c r="AF41" s="4"/>
      <c r="AG41" s="4"/>
      <c r="AH41" s="9"/>
      <c r="AI41" s="9"/>
      <c r="AJ41" s="9"/>
      <c r="AK41" s="4"/>
      <c r="AL41" s="4"/>
      <c r="AM41" s="4"/>
      <c r="AN41" s="4"/>
      <c r="AO41" s="4"/>
      <c r="AP41" s="4"/>
      <c r="AQ41" s="4"/>
      <c r="AR41" s="4"/>
      <c r="AS41" s="4"/>
      <c r="AT41" s="4"/>
      <c r="AU41" s="8"/>
      <c r="AV41" s="4"/>
      <c r="AZ41" s="83"/>
      <c r="BA41" s="83"/>
      <c r="BB41" s="83"/>
    </row>
    <row r="42" spans="1:55">
      <c r="A42" s="4"/>
      <c r="G42" s="7"/>
      <c r="H42" s="7"/>
      <c r="I42" s="7"/>
      <c r="J42" s="9"/>
      <c r="K42" s="9"/>
      <c r="L42" s="9"/>
      <c r="M42" s="9"/>
      <c r="N42" s="9"/>
      <c r="O42" s="7"/>
      <c r="P42" s="7"/>
      <c r="Q42" s="7"/>
      <c r="R42" s="7"/>
      <c r="S42" s="7"/>
      <c r="T42" s="7"/>
      <c r="U42" s="7"/>
      <c r="V42" s="7"/>
      <c r="W42" s="7"/>
      <c r="X42" s="7"/>
      <c r="Y42" s="7"/>
      <c r="Z42" s="7"/>
      <c r="AA42" s="7"/>
      <c r="AB42" s="7"/>
      <c r="AC42" s="7"/>
      <c r="AD42" s="7"/>
      <c r="AE42" s="7"/>
      <c r="AF42" s="7"/>
      <c r="AG42" s="7"/>
      <c r="AK42" s="4"/>
      <c r="AL42" s="4"/>
      <c r="AM42" s="4"/>
      <c r="AN42" s="4"/>
      <c r="AO42" s="4"/>
      <c r="AP42" s="4"/>
      <c r="AQ42" s="4"/>
      <c r="AR42" s="4"/>
      <c r="AS42" s="4"/>
      <c r="AT42" s="4"/>
      <c r="AU42" s="8"/>
      <c r="AV42" s="4"/>
      <c r="AZ42" s="83"/>
      <c r="BA42" s="83"/>
      <c r="BB42" s="83"/>
    </row>
    <row r="43" spans="1:55">
      <c r="A43" s="4"/>
      <c r="G43" s="7"/>
      <c r="H43" s="7"/>
      <c r="I43" s="7"/>
      <c r="J43" s="9"/>
      <c r="K43" s="9"/>
      <c r="L43" s="9"/>
      <c r="M43" s="9"/>
      <c r="N43" s="9"/>
      <c r="O43" s="4"/>
      <c r="P43" s="4"/>
      <c r="Q43" s="4"/>
      <c r="R43" s="4"/>
      <c r="S43" s="4"/>
      <c r="T43" s="4"/>
      <c r="U43" s="7"/>
      <c r="V43" s="7"/>
      <c r="W43" s="7"/>
      <c r="X43" s="7"/>
      <c r="Y43" s="7"/>
      <c r="Z43" s="7"/>
      <c r="AA43" s="7"/>
      <c r="AB43" s="7"/>
      <c r="AC43" s="4"/>
      <c r="AD43" s="4"/>
      <c r="AE43" s="4"/>
      <c r="AF43" s="4"/>
      <c r="AG43" s="4"/>
      <c r="AH43" s="9"/>
      <c r="AI43" s="9"/>
      <c r="AJ43" s="9"/>
      <c r="AK43" s="4"/>
      <c r="AL43" s="4"/>
      <c r="AM43" s="4"/>
      <c r="AN43" s="4"/>
      <c r="AO43" s="4"/>
      <c r="AP43" s="4"/>
      <c r="AQ43" s="4"/>
      <c r="AR43" s="4"/>
      <c r="AS43" s="4"/>
      <c r="AT43" s="4"/>
      <c r="AU43" s="8"/>
      <c r="AV43" s="4"/>
      <c r="AZ43" s="83"/>
      <c r="BA43" s="83"/>
      <c r="BB43" s="83"/>
    </row>
    <row r="44" spans="1:55">
      <c r="A44" s="4"/>
    </row>
    <row r="46" spans="1:55">
      <c r="A46" s="4"/>
      <c r="C46" s="2"/>
      <c r="D46" s="2"/>
      <c r="E46" s="2"/>
      <c r="F46" s="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
      <c r="AN46" s="2"/>
      <c r="AO46" s="2"/>
      <c r="AP46" s="2"/>
      <c r="AQ46" s="2"/>
      <c r="AR46" s="2"/>
      <c r="AS46" s="2"/>
      <c r="AT46" s="2"/>
      <c r="AU46" s="2"/>
      <c r="AV46" s="2"/>
      <c r="AW46" s="2"/>
      <c r="AX46" s="2"/>
      <c r="AY46" s="2"/>
      <c r="AZ46" s="2"/>
      <c r="BA46" s="2"/>
      <c r="BB46" s="2"/>
    </row>
    <row r="47" spans="1:55">
      <c r="B47" s="84"/>
      <c r="C47" s="84"/>
      <c r="D47" s="2"/>
      <c r="E47" s="2"/>
      <c r="F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row>
    <row r="48" spans="1:55">
      <c r="B48" s="83"/>
      <c r="C48" s="83"/>
      <c r="H48" s="2"/>
      <c r="I48" s="2"/>
      <c r="J48" s="2"/>
      <c r="R48" s="2"/>
      <c r="S48" s="2"/>
      <c r="T48" s="2"/>
      <c r="U48" s="2"/>
      <c r="V48" s="2"/>
      <c r="AD48" s="2"/>
      <c r="AF48" s="2"/>
      <c r="AG48" s="2"/>
      <c r="AH48" s="2"/>
      <c r="AI48" s="2"/>
      <c r="AP48" s="2"/>
      <c r="AQ48" s="2"/>
      <c r="AR48" s="2"/>
      <c r="AS48" s="2"/>
      <c r="AT48" s="2"/>
      <c r="AW48" s="2"/>
      <c r="AX48" s="2"/>
      <c r="AY48" s="2"/>
      <c r="BB48" s="2"/>
    </row>
    <row r="49" spans="2:46">
      <c r="B49" s="83"/>
      <c r="C49" s="83"/>
      <c r="H49" s="2"/>
      <c r="R49" s="2"/>
      <c r="AD49" s="2"/>
      <c r="AP49" s="2"/>
      <c r="AQ49" s="2"/>
      <c r="AR49" s="2"/>
      <c r="AS49" s="2"/>
      <c r="AT49" s="2"/>
    </row>
    <row r="50" spans="2:46">
      <c r="B50" s="83"/>
      <c r="C50" s="83"/>
      <c r="H50" s="2"/>
      <c r="R50" s="2"/>
      <c r="AD50" s="2"/>
      <c r="AP50" s="2"/>
      <c r="AQ50" s="2"/>
      <c r="AR50" s="2"/>
      <c r="AS50" s="2"/>
      <c r="AT50" s="2"/>
    </row>
    <row r="51" spans="2:46">
      <c r="B51" s="83"/>
      <c r="C51" s="83"/>
      <c r="H51" s="2"/>
      <c r="R51" s="2"/>
      <c r="AD51" s="2"/>
      <c r="AP51" s="2"/>
      <c r="AQ51" s="2"/>
      <c r="AR51" s="2"/>
      <c r="AS51" s="2"/>
      <c r="AT51" s="2"/>
    </row>
    <row r="52" spans="2:46">
      <c r="B52" s="83"/>
      <c r="C52" s="83"/>
      <c r="H52" s="2"/>
      <c r="R52" s="2"/>
      <c r="AD52" s="2"/>
      <c r="AP52" s="2"/>
      <c r="AQ52" s="2"/>
      <c r="AR52" s="2"/>
      <c r="AS52" s="2"/>
      <c r="AT52" s="2"/>
    </row>
    <row r="53" spans="2:46">
      <c r="B53" s="83"/>
      <c r="C53" s="83"/>
      <c r="H53" s="2"/>
      <c r="R53" s="2"/>
      <c r="AD53" s="2"/>
      <c r="AP53" s="2"/>
      <c r="AQ53" s="2"/>
      <c r="AR53" s="2"/>
      <c r="AS53" s="2"/>
      <c r="AT53" s="2"/>
    </row>
    <row r="54" spans="2:46">
      <c r="H54" s="2"/>
      <c r="R54" s="2"/>
      <c r="AD54" s="2"/>
      <c r="AP54" s="2"/>
      <c r="AQ54" s="2"/>
      <c r="AR54" s="2"/>
      <c r="AS54" s="2"/>
      <c r="AT54" s="2"/>
    </row>
    <row r="55" spans="2:46">
      <c r="H55" s="2"/>
      <c r="R55" s="2"/>
      <c r="AD55" s="2"/>
      <c r="AP55" s="2"/>
      <c r="AQ55" s="2"/>
      <c r="AR55" s="2"/>
      <c r="AS55" s="2"/>
      <c r="AT55" s="2"/>
    </row>
    <row r="56" spans="2:46">
      <c r="B56" s="10"/>
      <c r="C56" s="83"/>
      <c r="D56" s="83"/>
      <c r="H56" s="2"/>
      <c r="R56" s="2"/>
      <c r="AD56" s="2"/>
      <c r="AP56" s="2"/>
      <c r="AQ56" s="2"/>
      <c r="AR56" s="2"/>
      <c r="AS56" s="2"/>
      <c r="AT56" s="2"/>
    </row>
    <row r="57" spans="2:46">
      <c r="B57" s="11"/>
      <c r="C57" s="2"/>
      <c r="D57" s="2"/>
      <c r="E57" s="2"/>
    </row>
    <row r="58" spans="2:46">
      <c r="C58" s="2"/>
      <c r="D58" s="2"/>
      <c r="E58" s="2"/>
    </row>
    <row r="59" spans="2:46">
      <c r="B59" s="9"/>
      <c r="C59" s="83"/>
      <c r="D59" s="83"/>
      <c r="E59" s="83"/>
      <c r="F59" s="83"/>
      <c r="G59" s="83"/>
      <c r="H59" s="83"/>
      <c r="I59" s="83"/>
    </row>
  </sheetData>
  <mergeCells count="21">
    <mergeCell ref="B51:C51"/>
    <mergeCell ref="C59:I59"/>
    <mergeCell ref="AZ39:BB39"/>
    <mergeCell ref="AZ40:BB40"/>
    <mergeCell ref="AZ41:BB41"/>
    <mergeCell ref="AZ42:BB42"/>
    <mergeCell ref="B52:C52"/>
    <mergeCell ref="B53:C53"/>
    <mergeCell ref="AZ43:BB43"/>
    <mergeCell ref="B47:C47"/>
    <mergeCell ref="B48:C48"/>
    <mergeCell ref="AM3:AT3"/>
    <mergeCell ref="R3:W3"/>
    <mergeCell ref="X3:AB3"/>
    <mergeCell ref="AC3:AG3"/>
    <mergeCell ref="AH3:AL3"/>
    <mergeCell ref="C56:D56"/>
    <mergeCell ref="B49:C49"/>
    <mergeCell ref="H3:L3"/>
    <mergeCell ref="M3:Q3"/>
    <mergeCell ref="B50:C50"/>
  </mergeCells>
  <phoneticPr fontId="6" type="noConversion"/>
  <conditionalFormatting sqref="AL25">
    <cfRule type="cellIs" dxfId="6" priority="1" stopIfTrue="1" operator="equal">
      <formula>-25</formula>
    </cfRule>
  </conditionalFormatting>
  <pageMargins left="0.75" right="0.75" top="1" bottom="1" header="0.5" footer="0.5"/>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33CC33"/>
  </sheetPr>
  <dimension ref="A1:M32"/>
  <sheetViews>
    <sheetView showGridLines="0" topLeftCell="A3" workbookViewId="0">
      <selection activeCell="H30" sqref="H30:L30"/>
    </sheetView>
  </sheetViews>
  <sheetFormatPr defaultRowHeight="12.75"/>
  <cols>
    <col min="1" max="1" width="3.85546875" style="3" customWidth="1"/>
    <col min="2" max="2" width="7.140625" style="3" customWidth="1"/>
    <col min="3" max="4" width="14.85546875" style="3" bestFit="1" customWidth="1"/>
    <col min="5" max="5" width="2.7109375" style="3" customWidth="1"/>
    <col min="6" max="6" width="3" style="3" customWidth="1"/>
    <col min="7" max="7" width="3.140625" style="3" customWidth="1"/>
    <col min="8" max="12" width="2.85546875" style="3" customWidth="1"/>
    <col min="13" max="13" width="3.42578125" style="45" customWidth="1"/>
    <col min="14" max="16384" width="9.140625" style="3"/>
  </cols>
  <sheetData>
    <row r="1" spans="1:13">
      <c r="A1" s="3" t="s">
        <v>86</v>
      </c>
    </row>
    <row r="2" spans="1:13">
      <c r="A2" s="3" t="s">
        <v>87</v>
      </c>
    </row>
    <row r="3" spans="1:13">
      <c r="A3" s="3" t="s">
        <v>88</v>
      </c>
    </row>
    <row r="5" spans="1:13">
      <c r="A5" s="39" t="s">
        <v>0</v>
      </c>
      <c r="B5" s="39" t="s">
        <v>1</v>
      </c>
      <c r="C5" s="39" t="s">
        <v>2</v>
      </c>
      <c r="D5" s="39" t="s">
        <v>73</v>
      </c>
      <c r="E5" s="39" t="s">
        <v>61</v>
      </c>
      <c r="F5" s="39" t="s">
        <v>3</v>
      </c>
      <c r="G5" s="39" t="s">
        <v>4</v>
      </c>
      <c r="H5" s="39" t="s">
        <v>67</v>
      </c>
      <c r="I5" s="39" t="s">
        <v>68</v>
      </c>
      <c r="J5" s="39" t="s">
        <v>69</v>
      </c>
      <c r="K5" s="39" t="s">
        <v>70</v>
      </c>
      <c r="L5" s="39" t="s">
        <v>71</v>
      </c>
      <c r="M5" s="39" t="s">
        <v>72</v>
      </c>
    </row>
    <row r="6" spans="1:13">
      <c r="A6" s="4">
        <v>1</v>
      </c>
      <c r="B6" s="1" t="s">
        <v>21</v>
      </c>
      <c r="C6" s="1" t="s">
        <v>22</v>
      </c>
      <c r="D6" s="1" t="s">
        <v>77</v>
      </c>
      <c r="E6" s="1">
        <v>84</v>
      </c>
      <c r="F6" s="1" t="s">
        <v>11</v>
      </c>
      <c r="G6" s="1" t="s">
        <v>12</v>
      </c>
      <c r="H6" s="4">
        <v>4</v>
      </c>
      <c r="I6" s="4">
        <v>1</v>
      </c>
      <c r="J6" s="4">
        <v>2</v>
      </c>
      <c r="K6" s="1">
        <v>2</v>
      </c>
      <c r="L6" s="1">
        <v>3</v>
      </c>
      <c r="M6" s="40">
        <f>SUM(H6:L6)-4</f>
        <v>8</v>
      </c>
    </row>
    <row r="7" spans="1:13">
      <c r="A7" s="4">
        <f t="shared" ref="A7:A30" si="0">A6 + 1</f>
        <v>2</v>
      </c>
      <c r="B7" s="1" t="s">
        <v>25</v>
      </c>
      <c r="C7" s="1" t="s">
        <v>26</v>
      </c>
      <c r="D7" s="1" t="s">
        <v>78</v>
      </c>
      <c r="E7" s="1">
        <v>87</v>
      </c>
      <c r="F7" s="1" t="s">
        <v>13</v>
      </c>
      <c r="G7" s="1" t="s">
        <v>12</v>
      </c>
      <c r="H7" s="4">
        <v>6</v>
      </c>
      <c r="I7" s="4">
        <v>2</v>
      </c>
      <c r="J7" s="4">
        <v>6</v>
      </c>
      <c r="K7" s="1">
        <v>1</v>
      </c>
      <c r="L7" s="1">
        <v>2</v>
      </c>
      <c r="M7" s="40">
        <f>SUM(H7:L7)-6</f>
        <v>11</v>
      </c>
    </row>
    <row r="8" spans="1:13">
      <c r="A8" s="4">
        <f t="shared" si="0"/>
        <v>3</v>
      </c>
      <c r="B8" s="1" t="s">
        <v>18</v>
      </c>
      <c r="C8" s="1" t="s">
        <v>19</v>
      </c>
      <c r="D8" s="1" t="s">
        <v>81</v>
      </c>
      <c r="E8" s="1">
        <v>89</v>
      </c>
      <c r="F8" s="1" t="s">
        <v>13</v>
      </c>
      <c r="G8" s="1" t="s">
        <v>16</v>
      </c>
      <c r="H8" s="4">
        <v>1</v>
      </c>
      <c r="I8" s="4">
        <v>3</v>
      </c>
      <c r="J8" s="4">
        <v>3</v>
      </c>
      <c r="K8" s="1">
        <v>5</v>
      </c>
      <c r="L8" s="1">
        <v>4</v>
      </c>
      <c r="M8" s="40">
        <f>SUM(H8:L8)-5</f>
        <v>11</v>
      </c>
    </row>
    <row r="9" spans="1:13">
      <c r="A9" s="4">
        <f t="shared" si="0"/>
        <v>4</v>
      </c>
      <c r="B9" s="1" t="s">
        <v>37</v>
      </c>
      <c r="C9" s="1" t="s">
        <v>38</v>
      </c>
      <c r="D9" s="1" t="s">
        <v>76</v>
      </c>
      <c r="E9" s="1">
        <v>66</v>
      </c>
      <c r="F9" s="1" t="s">
        <v>13</v>
      </c>
      <c r="G9" s="1" t="s">
        <v>12</v>
      </c>
      <c r="H9" s="4">
        <v>5</v>
      </c>
      <c r="I9" s="4">
        <v>5</v>
      </c>
      <c r="J9" s="4">
        <v>13</v>
      </c>
      <c r="K9" s="1">
        <v>4</v>
      </c>
      <c r="L9" s="1">
        <v>5</v>
      </c>
      <c r="M9" s="40">
        <f>SUM(H9:L9)-13</f>
        <v>19</v>
      </c>
    </row>
    <row r="10" spans="1:13">
      <c r="A10" s="4">
        <f t="shared" si="0"/>
        <v>5</v>
      </c>
      <c r="B10" s="1" t="s">
        <v>14</v>
      </c>
      <c r="C10" s="1" t="s">
        <v>15</v>
      </c>
      <c r="D10" s="1" t="s">
        <v>79</v>
      </c>
      <c r="E10" s="1">
        <v>89</v>
      </c>
      <c r="F10" s="1" t="s">
        <v>11</v>
      </c>
      <c r="G10" s="1" t="s">
        <v>16</v>
      </c>
      <c r="H10" s="4">
        <v>2</v>
      </c>
      <c r="I10" s="4">
        <v>6</v>
      </c>
      <c r="J10" s="4">
        <v>1</v>
      </c>
      <c r="K10" s="1">
        <v>12</v>
      </c>
      <c r="L10" s="1">
        <v>12</v>
      </c>
      <c r="M10" s="40">
        <f>SUM(H10:L10)-12</f>
        <v>21</v>
      </c>
    </row>
    <row r="11" spans="1:13">
      <c r="A11" s="4">
        <f t="shared" si="0"/>
        <v>6</v>
      </c>
      <c r="B11" s="1" t="s">
        <v>56</v>
      </c>
      <c r="C11" s="1" t="s">
        <v>17</v>
      </c>
      <c r="D11" s="1" t="s">
        <v>74</v>
      </c>
      <c r="E11" s="1">
        <v>88</v>
      </c>
      <c r="F11" s="1" t="s">
        <v>11</v>
      </c>
      <c r="G11" s="1" t="s">
        <v>12</v>
      </c>
      <c r="H11" s="4">
        <v>9</v>
      </c>
      <c r="I11" s="4">
        <v>7</v>
      </c>
      <c r="J11" s="4">
        <v>5</v>
      </c>
      <c r="K11" s="1">
        <v>9</v>
      </c>
      <c r="L11" s="1">
        <v>1</v>
      </c>
      <c r="M11" s="40">
        <f>SUM(H11:L11)-9</f>
        <v>22</v>
      </c>
    </row>
    <row r="12" spans="1:13">
      <c r="A12" s="4">
        <f t="shared" si="0"/>
        <v>7</v>
      </c>
      <c r="B12" s="1" t="s">
        <v>27</v>
      </c>
      <c r="C12" s="1" t="s">
        <v>28</v>
      </c>
      <c r="D12" s="1" t="s">
        <v>78</v>
      </c>
      <c r="E12" s="1">
        <v>87</v>
      </c>
      <c r="F12" s="1" t="s">
        <v>13</v>
      </c>
      <c r="G12" s="1" t="s">
        <v>12</v>
      </c>
      <c r="H12" s="4">
        <v>3</v>
      </c>
      <c r="I12" s="36">
        <v>26</v>
      </c>
      <c r="J12" s="4">
        <v>10</v>
      </c>
      <c r="K12" s="1">
        <v>6</v>
      </c>
      <c r="L12" s="1">
        <v>7</v>
      </c>
      <c r="M12" s="40">
        <f>SUM(H12:L12)-26</f>
        <v>26</v>
      </c>
    </row>
    <row r="13" spans="1:13">
      <c r="A13" s="4">
        <f t="shared" si="0"/>
        <v>8</v>
      </c>
      <c r="B13" s="1" t="s">
        <v>29</v>
      </c>
      <c r="C13" s="1" t="s">
        <v>30</v>
      </c>
      <c r="D13" s="1" t="s">
        <v>77</v>
      </c>
      <c r="E13" s="1">
        <v>84</v>
      </c>
      <c r="F13" s="1" t="s">
        <v>11</v>
      </c>
      <c r="G13" s="1" t="s">
        <v>12</v>
      </c>
      <c r="H13" s="4">
        <v>7</v>
      </c>
      <c r="I13" s="4">
        <v>4</v>
      </c>
      <c r="J13" s="4">
        <v>9</v>
      </c>
      <c r="K13" s="1">
        <v>7</v>
      </c>
      <c r="L13" s="1">
        <v>14</v>
      </c>
      <c r="M13" s="40">
        <f>SUM(H13:L13)-14</f>
        <v>27</v>
      </c>
    </row>
    <row r="14" spans="1:13">
      <c r="A14" s="4">
        <f t="shared" si="0"/>
        <v>9</v>
      </c>
      <c r="B14" s="1" t="s">
        <v>31</v>
      </c>
      <c r="C14" s="1" t="s">
        <v>32</v>
      </c>
      <c r="D14" s="1" t="s">
        <v>74</v>
      </c>
      <c r="E14" s="1">
        <v>87</v>
      </c>
      <c r="F14" s="1" t="s">
        <v>13</v>
      </c>
      <c r="G14" s="1" t="s">
        <v>12</v>
      </c>
      <c r="H14" s="4">
        <v>8</v>
      </c>
      <c r="I14" s="4">
        <v>11</v>
      </c>
      <c r="J14" s="4">
        <v>4</v>
      </c>
      <c r="K14" s="1">
        <v>13</v>
      </c>
      <c r="L14" s="1">
        <v>6</v>
      </c>
      <c r="M14" s="40">
        <f>SUM(H14:L14)-13</f>
        <v>29</v>
      </c>
    </row>
    <row r="15" spans="1:13">
      <c r="A15" s="4">
        <f t="shared" si="0"/>
        <v>10</v>
      </c>
      <c r="B15" s="1" t="s">
        <v>82</v>
      </c>
      <c r="C15" s="1" t="s">
        <v>24</v>
      </c>
      <c r="D15" s="1" t="s">
        <v>74</v>
      </c>
      <c r="E15" s="1">
        <v>88</v>
      </c>
      <c r="F15" s="1" t="s">
        <v>11</v>
      </c>
      <c r="G15" s="1" t="s">
        <v>12</v>
      </c>
      <c r="H15" s="4">
        <v>10</v>
      </c>
      <c r="I15" s="36">
        <v>26</v>
      </c>
      <c r="J15" s="4">
        <v>12</v>
      </c>
      <c r="K15" s="1">
        <v>3</v>
      </c>
      <c r="L15" s="1">
        <v>10</v>
      </c>
      <c r="M15" s="40">
        <f>SUM(H15:L15)-26</f>
        <v>35</v>
      </c>
    </row>
    <row r="16" spans="1:13">
      <c r="A16" s="4">
        <f t="shared" si="0"/>
        <v>11</v>
      </c>
      <c r="B16" s="1" t="s">
        <v>57</v>
      </c>
      <c r="C16" s="1" t="s">
        <v>42</v>
      </c>
      <c r="D16" s="1" t="s">
        <v>74</v>
      </c>
      <c r="E16" s="1">
        <v>90</v>
      </c>
      <c r="F16" s="1" t="s">
        <v>13</v>
      </c>
      <c r="G16" s="1" t="s">
        <v>16</v>
      </c>
      <c r="H16" s="4">
        <v>16</v>
      </c>
      <c r="I16" s="4">
        <v>9</v>
      </c>
      <c r="J16" s="4">
        <v>14</v>
      </c>
      <c r="K16" s="1">
        <v>8</v>
      </c>
      <c r="L16" s="1">
        <v>9</v>
      </c>
      <c r="M16" s="40">
        <f>SUM(H16:L16)-16</f>
        <v>40</v>
      </c>
    </row>
    <row r="17" spans="1:13">
      <c r="A17" s="4">
        <f t="shared" si="0"/>
        <v>12</v>
      </c>
      <c r="B17" s="1" t="s">
        <v>35</v>
      </c>
      <c r="C17" s="1" t="s">
        <v>36</v>
      </c>
      <c r="D17" s="1" t="s">
        <v>74</v>
      </c>
      <c r="E17" s="1">
        <v>87</v>
      </c>
      <c r="F17" s="1" t="s">
        <v>11</v>
      </c>
      <c r="G17" s="1" t="s">
        <v>12</v>
      </c>
      <c r="H17" s="4">
        <v>12</v>
      </c>
      <c r="I17" s="4">
        <v>10</v>
      </c>
      <c r="J17" s="4">
        <v>17</v>
      </c>
      <c r="K17" s="1">
        <v>11</v>
      </c>
      <c r="L17" s="1">
        <v>8</v>
      </c>
      <c r="M17" s="40">
        <f>SUM(H17:L17)-17</f>
        <v>41</v>
      </c>
    </row>
    <row r="18" spans="1:13">
      <c r="A18" s="4">
        <f t="shared" si="0"/>
        <v>13</v>
      </c>
      <c r="B18" s="1" t="s">
        <v>54</v>
      </c>
      <c r="C18" s="1" t="s">
        <v>49</v>
      </c>
      <c r="D18" s="1" t="s">
        <v>75</v>
      </c>
      <c r="E18" s="1">
        <v>91</v>
      </c>
      <c r="F18" s="1" t="s">
        <v>11</v>
      </c>
      <c r="G18" s="1" t="s">
        <v>16</v>
      </c>
      <c r="H18" s="4">
        <v>11</v>
      </c>
      <c r="I18" s="4">
        <v>13</v>
      </c>
      <c r="J18" s="4">
        <v>19</v>
      </c>
      <c r="K18" s="1">
        <v>10</v>
      </c>
      <c r="L18" s="1">
        <v>11</v>
      </c>
      <c r="M18" s="40">
        <f>SUM(H18:L18)-19</f>
        <v>45</v>
      </c>
    </row>
    <row r="19" spans="1:13">
      <c r="A19" s="4">
        <f t="shared" si="0"/>
        <v>14</v>
      </c>
      <c r="B19" s="1" t="s">
        <v>55</v>
      </c>
      <c r="C19" s="1" t="s">
        <v>50</v>
      </c>
      <c r="D19" s="1" t="s">
        <v>75</v>
      </c>
      <c r="E19" s="1">
        <v>90</v>
      </c>
      <c r="F19" s="1" t="s">
        <v>13</v>
      </c>
      <c r="G19" s="1" t="s">
        <v>16</v>
      </c>
      <c r="H19" s="4">
        <v>17</v>
      </c>
      <c r="I19" s="4">
        <v>15</v>
      </c>
      <c r="J19" s="4">
        <v>7</v>
      </c>
      <c r="K19" s="1">
        <v>15</v>
      </c>
      <c r="L19" s="1">
        <v>13</v>
      </c>
      <c r="M19" s="40">
        <f>SUM(H19:L19)-17</f>
        <v>50</v>
      </c>
    </row>
    <row r="20" spans="1:13">
      <c r="A20" s="4">
        <f t="shared" si="0"/>
        <v>15</v>
      </c>
      <c r="B20" s="1" t="s">
        <v>39</v>
      </c>
      <c r="C20" s="1" t="s">
        <v>40</v>
      </c>
      <c r="D20" s="1" t="s">
        <v>76</v>
      </c>
      <c r="E20" s="1">
        <v>88</v>
      </c>
      <c r="F20" s="1" t="s">
        <v>11</v>
      </c>
      <c r="G20" s="1" t="s">
        <v>12</v>
      </c>
      <c r="H20" s="4">
        <v>13</v>
      </c>
      <c r="I20" s="4">
        <v>8</v>
      </c>
      <c r="J20" s="4">
        <v>15</v>
      </c>
      <c r="K20" s="1">
        <v>16</v>
      </c>
      <c r="L20" s="1">
        <v>17</v>
      </c>
      <c r="M20" s="40">
        <f>SUM(H20:L20)-17</f>
        <v>52</v>
      </c>
    </row>
    <row r="21" spans="1:13">
      <c r="A21" s="4">
        <f t="shared" si="0"/>
        <v>16</v>
      </c>
      <c r="B21" s="1" t="s">
        <v>43</v>
      </c>
      <c r="C21" s="1" t="s">
        <v>44</v>
      </c>
      <c r="D21" s="1" t="s">
        <v>74</v>
      </c>
      <c r="E21" s="1">
        <v>89</v>
      </c>
      <c r="F21" s="1" t="s">
        <v>13</v>
      </c>
      <c r="G21" s="1" t="s">
        <v>16</v>
      </c>
      <c r="H21" s="4">
        <v>15</v>
      </c>
      <c r="I21" s="4">
        <v>16</v>
      </c>
      <c r="J21" s="4">
        <v>11</v>
      </c>
      <c r="K21" s="1">
        <v>14</v>
      </c>
      <c r="L21" s="1">
        <v>15</v>
      </c>
      <c r="M21" s="40">
        <f>SUM(H21:L21)-16</f>
        <v>55</v>
      </c>
    </row>
    <row r="22" spans="1:13">
      <c r="A22" s="4">
        <f t="shared" si="0"/>
        <v>17</v>
      </c>
      <c r="B22" s="1" t="s">
        <v>20</v>
      </c>
      <c r="C22" s="1" t="s">
        <v>65</v>
      </c>
      <c r="D22" s="1" t="s">
        <v>76</v>
      </c>
      <c r="E22" s="1">
        <v>91</v>
      </c>
      <c r="F22" s="1" t="s">
        <v>11</v>
      </c>
      <c r="G22" s="1" t="s">
        <v>16</v>
      </c>
      <c r="H22" s="4">
        <v>22</v>
      </c>
      <c r="I22" s="4">
        <v>17</v>
      </c>
      <c r="J22" s="4">
        <v>8</v>
      </c>
      <c r="K22" s="1">
        <v>17</v>
      </c>
      <c r="L22" s="1">
        <v>16</v>
      </c>
      <c r="M22" s="40">
        <f>SUM(H22:L22)-22</f>
        <v>58</v>
      </c>
    </row>
    <row r="23" spans="1:13">
      <c r="A23" s="4">
        <f t="shared" si="0"/>
        <v>18</v>
      </c>
      <c r="B23" s="1" t="s">
        <v>34</v>
      </c>
      <c r="C23" s="1" t="s">
        <v>53</v>
      </c>
      <c r="D23" s="1" t="s">
        <v>74</v>
      </c>
      <c r="E23" s="1">
        <v>91</v>
      </c>
      <c r="F23" s="1" t="s">
        <v>11</v>
      </c>
      <c r="G23" s="1" t="s">
        <v>16</v>
      </c>
      <c r="H23" s="4">
        <v>14</v>
      </c>
      <c r="I23" s="4">
        <v>12</v>
      </c>
      <c r="J23" s="4">
        <v>20</v>
      </c>
      <c r="K23" s="1">
        <v>18</v>
      </c>
      <c r="L23" s="1">
        <v>24</v>
      </c>
      <c r="M23" s="40">
        <f>SUM(H23:L23)-24</f>
        <v>64</v>
      </c>
    </row>
    <row r="24" spans="1:13">
      <c r="A24" s="4">
        <f t="shared" si="0"/>
        <v>19</v>
      </c>
      <c r="B24" s="1" t="s">
        <v>45</v>
      </c>
      <c r="C24" s="1" t="s">
        <v>46</v>
      </c>
      <c r="D24" s="1" t="s">
        <v>79</v>
      </c>
      <c r="E24" s="1">
        <v>93</v>
      </c>
      <c r="F24" s="1" t="s">
        <v>13</v>
      </c>
      <c r="G24" s="1" t="s">
        <v>16</v>
      </c>
      <c r="H24" s="4">
        <v>18</v>
      </c>
      <c r="I24" s="4">
        <v>14</v>
      </c>
      <c r="J24" s="4">
        <v>18</v>
      </c>
      <c r="K24" s="1">
        <v>20</v>
      </c>
      <c r="L24" s="1">
        <v>19</v>
      </c>
      <c r="M24" s="40">
        <f>SUM(H24:L24)-20</f>
        <v>69</v>
      </c>
    </row>
    <row r="25" spans="1:13">
      <c r="A25" s="4">
        <f t="shared" si="0"/>
        <v>20</v>
      </c>
      <c r="B25" s="1" t="s">
        <v>33</v>
      </c>
      <c r="C25" s="1" t="s">
        <v>51</v>
      </c>
      <c r="D25" s="1" t="s">
        <v>75</v>
      </c>
      <c r="E25" s="1">
        <v>92</v>
      </c>
      <c r="F25" s="1" t="s">
        <v>11</v>
      </c>
      <c r="G25" s="1" t="s">
        <v>16</v>
      </c>
      <c r="H25" s="4">
        <v>19</v>
      </c>
      <c r="I25" s="4">
        <v>18</v>
      </c>
      <c r="J25" s="4">
        <v>16</v>
      </c>
      <c r="K25" s="1">
        <v>19</v>
      </c>
      <c r="L25" s="1">
        <v>18</v>
      </c>
      <c r="M25" s="40">
        <f>SUM(H25:L25)-19</f>
        <v>71</v>
      </c>
    </row>
    <row r="26" spans="1:13">
      <c r="A26" s="4">
        <f t="shared" si="0"/>
        <v>21</v>
      </c>
      <c r="B26" s="1" t="s">
        <v>23</v>
      </c>
      <c r="C26" s="1" t="s">
        <v>80</v>
      </c>
      <c r="D26" s="1" t="s">
        <v>75</v>
      </c>
      <c r="E26" s="1">
        <v>87</v>
      </c>
      <c r="F26" s="1" t="s">
        <v>13</v>
      </c>
      <c r="G26" s="1" t="s">
        <v>12</v>
      </c>
      <c r="H26" s="4">
        <v>21</v>
      </c>
      <c r="I26" s="4">
        <v>20</v>
      </c>
      <c r="J26" s="4">
        <v>21</v>
      </c>
      <c r="K26" s="1">
        <v>21</v>
      </c>
      <c r="L26" s="1">
        <v>21</v>
      </c>
      <c r="M26" s="40">
        <f>SUM(H26:L26)-21</f>
        <v>83</v>
      </c>
    </row>
    <row r="27" spans="1:13">
      <c r="A27" s="4">
        <f t="shared" si="0"/>
        <v>22</v>
      </c>
      <c r="B27" s="1" t="s">
        <v>62</v>
      </c>
      <c r="C27" s="1" t="s">
        <v>63</v>
      </c>
      <c r="D27" s="1" t="s">
        <v>76</v>
      </c>
      <c r="E27" s="1">
        <v>92</v>
      </c>
      <c r="F27" s="1" t="s">
        <v>11</v>
      </c>
      <c r="G27" s="1" t="s">
        <v>16</v>
      </c>
      <c r="H27" s="4">
        <v>20</v>
      </c>
      <c r="I27" s="4">
        <v>19</v>
      </c>
      <c r="J27" s="4">
        <v>22</v>
      </c>
      <c r="K27" s="36">
        <v>26</v>
      </c>
      <c r="L27" s="1">
        <v>23</v>
      </c>
      <c r="M27" s="40">
        <f>SUM(H27:L27)-26</f>
        <v>84</v>
      </c>
    </row>
    <row r="28" spans="1:13">
      <c r="A28" s="4">
        <f t="shared" si="0"/>
        <v>23</v>
      </c>
      <c r="B28" s="1" t="s">
        <v>41</v>
      </c>
      <c r="C28" s="1" t="s">
        <v>58</v>
      </c>
      <c r="D28" s="1" t="s">
        <v>74</v>
      </c>
      <c r="E28" s="1">
        <v>82</v>
      </c>
      <c r="F28" s="1" t="s">
        <v>13</v>
      </c>
      <c r="G28" s="1" t="s">
        <v>12</v>
      </c>
      <c r="H28" s="4">
        <v>23</v>
      </c>
      <c r="I28" s="4">
        <v>22</v>
      </c>
      <c r="J28" s="4">
        <v>25</v>
      </c>
      <c r="K28" s="1">
        <v>23</v>
      </c>
      <c r="L28" s="1">
        <v>20</v>
      </c>
      <c r="M28" s="40">
        <f>SUM(H28:L28)-25</f>
        <v>88</v>
      </c>
    </row>
    <row r="29" spans="1:13">
      <c r="A29" s="4">
        <f t="shared" si="0"/>
        <v>24</v>
      </c>
      <c r="B29" s="1" t="s">
        <v>10</v>
      </c>
      <c r="C29" s="1" t="s">
        <v>66</v>
      </c>
      <c r="D29" s="1" t="s">
        <v>74</v>
      </c>
      <c r="E29" s="1">
        <v>91</v>
      </c>
      <c r="F29" s="1" t="s">
        <v>11</v>
      </c>
      <c r="G29" s="1" t="s">
        <v>16</v>
      </c>
      <c r="H29" s="4">
        <v>24</v>
      </c>
      <c r="I29" s="4">
        <v>23</v>
      </c>
      <c r="J29" s="4">
        <v>23</v>
      </c>
      <c r="K29" s="1">
        <v>22</v>
      </c>
      <c r="L29" s="1">
        <v>22</v>
      </c>
      <c r="M29" s="40">
        <f>SUM(H29:L29)-24</f>
        <v>90</v>
      </c>
    </row>
    <row r="30" spans="1:13">
      <c r="A30" s="4">
        <f t="shared" si="0"/>
        <v>25</v>
      </c>
      <c r="B30" s="1" t="s">
        <v>59</v>
      </c>
      <c r="C30" s="1" t="s">
        <v>60</v>
      </c>
      <c r="D30" s="1" t="s">
        <v>74</v>
      </c>
      <c r="E30" s="1">
        <v>84</v>
      </c>
      <c r="F30" s="1" t="s">
        <v>11</v>
      </c>
      <c r="G30" s="1" t="s">
        <v>12</v>
      </c>
      <c r="H30" s="4">
        <v>25</v>
      </c>
      <c r="I30" s="4">
        <v>21</v>
      </c>
      <c r="J30" s="4">
        <v>24</v>
      </c>
      <c r="K30" s="1">
        <v>24</v>
      </c>
      <c r="L30" s="1">
        <v>25</v>
      </c>
      <c r="M30" s="40">
        <f>SUM(H30:L30)-25</f>
        <v>94</v>
      </c>
    </row>
    <row r="31" spans="1:13">
      <c r="G31" s="6"/>
      <c r="H31" s="6"/>
      <c r="I31" s="6"/>
      <c r="J31" s="6"/>
      <c r="K31" s="6"/>
      <c r="L31" s="6"/>
    </row>
    <row r="32" spans="1:13">
      <c r="G32" s="6"/>
      <c r="H32" s="6"/>
      <c r="I32" s="6"/>
      <c r="J32" s="6"/>
      <c r="K32" s="6"/>
      <c r="L32" s="6"/>
    </row>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tabColor rgb="FF33CCFF"/>
  </sheetPr>
  <dimension ref="A1:M28"/>
  <sheetViews>
    <sheetView showGridLines="0" workbookViewId="0">
      <selection activeCell="C28" sqref="C28"/>
    </sheetView>
  </sheetViews>
  <sheetFormatPr defaultRowHeight="12.75"/>
  <cols>
    <col min="1" max="1" width="3.85546875" style="3" bestFit="1" customWidth="1"/>
    <col min="2" max="2" width="7.140625" style="3" bestFit="1" customWidth="1"/>
    <col min="3" max="3" width="14.85546875" style="3" bestFit="1" customWidth="1"/>
    <col min="4" max="4" width="14.85546875" style="3" customWidth="1"/>
    <col min="5" max="5" width="2.7109375" style="3" bestFit="1" customWidth="1"/>
    <col min="6" max="6" width="3" style="3" bestFit="1" customWidth="1"/>
    <col min="7" max="7" width="3.140625" style="3" bestFit="1" customWidth="1"/>
    <col min="8" max="12" width="2.85546875" style="3" customWidth="1"/>
    <col min="13" max="13" width="3.42578125" style="45" bestFit="1" customWidth="1"/>
    <col min="14" max="16384" width="9.140625" style="3"/>
  </cols>
  <sheetData>
    <row r="1" spans="1:13">
      <c r="A1" s="3" t="s">
        <v>83</v>
      </c>
    </row>
    <row r="2" spans="1:13">
      <c r="A2" s="3" t="s">
        <v>84</v>
      </c>
    </row>
    <row r="3" spans="1:13">
      <c r="A3" s="3" t="s">
        <v>85</v>
      </c>
    </row>
    <row r="5" spans="1:13" s="45" customFormat="1">
      <c r="A5" s="39" t="s">
        <v>0</v>
      </c>
      <c r="B5" s="39" t="s">
        <v>1</v>
      </c>
      <c r="C5" s="39" t="s">
        <v>2</v>
      </c>
      <c r="D5" s="39" t="s">
        <v>73</v>
      </c>
      <c r="E5" s="39" t="s">
        <v>61</v>
      </c>
      <c r="F5" s="39" t="s">
        <v>3</v>
      </c>
      <c r="G5" s="39" t="s">
        <v>4</v>
      </c>
      <c r="H5" s="39" t="s">
        <v>67</v>
      </c>
      <c r="I5" s="39" t="s">
        <v>68</v>
      </c>
      <c r="J5" s="39" t="s">
        <v>69</v>
      </c>
      <c r="K5" s="39" t="s">
        <v>70</v>
      </c>
      <c r="L5" s="39" t="s">
        <v>71</v>
      </c>
      <c r="M5" s="39" t="s">
        <v>72</v>
      </c>
    </row>
    <row r="6" spans="1:13">
      <c r="A6" s="4">
        <v>1</v>
      </c>
      <c r="B6" s="1" t="s">
        <v>21</v>
      </c>
      <c r="C6" s="1" t="s">
        <v>22</v>
      </c>
      <c r="D6" s="1" t="s">
        <v>77</v>
      </c>
      <c r="E6" s="1">
        <v>84</v>
      </c>
      <c r="F6" s="1" t="s">
        <v>11</v>
      </c>
      <c r="G6" s="1" t="s">
        <v>12</v>
      </c>
      <c r="H6" s="4">
        <v>3</v>
      </c>
      <c r="I6" s="4">
        <v>6</v>
      </c>
      <c r="J6" s="4">
        <v>1</v>
      </c>
      <c r="K6" s="1">
        <v>1</v>
      </c>
      <c r="L6" s="1">
        <v>1</v>
      </c>
      <c r="M6" s="40">
        <f>SUM(H6:L6)-6</f>
        <v>6</v>
      </c>
    </row>
    <row r="7" spans="1:13">
      <c r="A7" s="4">
        <v>2</v>
      </c>
      <c r="B7" s="1" t="s">
        <v>47</v>
      </c>
      <c r="C7" s="1" t="s">
        <v>48</v>
      </c>
      <c r="D7" s="1" t="s">
        <v>75</v>
      </c>
      <c r="E7" s="1">
        <v>86</v>
      </c>
      <c r="F7" s="1" t="s">
        <v>11</v>
      </c>
      <c r="G7" s="1" t="s">
        <v>12</v>
      </c>
      <c r="H7" s="4">
        <v>1</v>
      </c>
      <c r="I7" s="4">
        <v>1</v>
      </c>
      <c r="J7" s="4">
        <v>7</v>
      </c>
      <c r="K7" s="1">
        <v>10</v>
      </c>
      <c r="L7" s="1">
        <v>2</v>
      </c>
      <c r="M7" s="40">
        <f>SUM(H7:L7)-10</f>
        <v>11</v>
      </c>
    </row>
    <row r="8" spans="1:13">
      <c r="A8" s="4">
        <v>3</v>
      </c>
      <c r="B8" s="1" t="s">
        <v>25</v>
      </c>
      <c r="C8" s="1" t="s">
        <v>26</v>
      </c>
      <c r="D8" s="1" t="s">
        <v>78</v>
      </c>
      <c r="E8" s="1">
        <v>87</v>
      </c>
      <c r="F8" s="1" t="s">
        <v>13</v>
      </c>
      <c r="G8" s="1" t="s">
        <v>12</v>
      </c>
      <c r="H8" s="4">
        <v>4</v>
      </c>
      <c r="I8" s="4">
        <v>3</v>
      </c>
      <c r="J8" s="4">
        <v>2</v>
      </c>
      <c r="K8" s="1">
        <v>3</v>
      </c>
      <c r="L8" s="1">
        <v>11</v>
      </c>
      <c r="M8" s="40">
        <f>SUM(H8:L8)-11</f>
        <v>12</v>
      </c>
    </row>
    <row r="9" spans="1:13">
      <c r="A9" s="4">
        <f t="shared" ref="A9:A25" si="0">A8 + 1</f>
        <v>4</v>
      </c>
      <c r="B9" s="1" t="s">
        <v>18</v>
      </c>
      <c r="C9" s="1" t="s">
        <v>19</v>
      </c>
      <c r="D9" s="1" t="s">
        <v>81</v>
      </c>
      <c r="E9" s="1">
        <v>89</v>
      </c>
      <c r="F9" s="1" t="s">
        <v>13</v>
      </c>
      <c r="G9" s="1" t="s">
        <v>16</v>
      </c>
      <c r="H9" s="4">
        <v>7</v>
      </c>
      <c r="I9" s="4">
        <v>2</v>
      </c>
      <c r="J9" s="4">
        <v>4</v>
      </c>
      <c r="K9" s="1">
        <v>5</v>
      </c>
      <c r="L9" s="1">
        <v>4</v>
      </c>
      <c r="M9" s="40">
        <f>SUM(H9:L9)-7</f>
        <v>15</v>
      </c>
    </row>
    <row r="10" spans="1:13">
      <c r="A10" s="4">
        <f t="shared" si="0"/>
        <v>5</v>
      </c>
      <c r="B10" s="1" t="s">
        <v>27</v>
      </c>
      <c r="C10" s="1" t="s">
        <v>28</v>
      </c>
      <c r="D10" s="1" t="s">
        <v>78</v>
      </c>
      <c r="E10" s="1">
        <v>87</v>
      </c>
      <c r="F10" s="1" t="s">
        <v>13</v>
      </c>
      <c r="G10" s="1" t="s">
        <v>12</v>
      </c>
      <c r="H10" s="4">
        <v>6</v>
      </c>
      <c r="I10" s="36">
        <v>24</v>
      </c>
      <c r="J10" s="4">
        <v>3</v>
      </c>
      <c r="K10" s="1">
        <v>4</v>
      </c>
      <c r="L10" s="1">
        <v>3</v>
      </c>
      <c r="M10" s="40">
        <f>SUM(H10:L10)-24</f>
        <v>16</v>
      </c>
    </row>
    <row r="11" spans="1:13">
      <c r="A11" s="4">
        <f t="shared" si="0"/>
        <v>6</v>
      </c>
      <c r="B11" s="1" t="s">
        <v>37</v>
      </c>
      <c r="C11" s="1" t="s">
        <v>38</v>
      </c>
      <c r="D11" s="1" t="s">
        <v>76</v>
      </c>
      <c r="E11" s="1">
        <v>66</v>
      </c>
      <c r="F11" s="1" t="s">
        <v>13</v>
      </c>
      <c r="G11" s="1" t="s">
        <v>12</v>
      </c>
      <c r="H11" s="4">
        <v>15</v>
      </c>
      <c r="I11" s="4">
        <v>4</v>
      </c>
      <c r="J11" s="4">
        <v>6</v>
      </c>
      <c r="K11" s="1">
        <v>8</v>
      </c>
      <c r="L11" s="1">
        <v>9</v>
      </c>
      <c r="M11" s="40">
        <f>SUM(H11:L11)-15</f>
        <v>27</v>
      </c>
    </row>
    <row r="12" spans="1:13">
      <c r="A12" s="4">
        <f t="shared" si="0"/>
        <v>7</v>
      </c>
      <c r="B12" s="1" t="s">
        <v>31</v>
      </c>
      <c r="C12" s="1" t="s">
        <v>32</v>
      </c>
      <c r="D12" s="1" t="s">
        <v>74</v>
      </c>
      <c r="E12" s="1">
        <v>87</v>
      </c>
      <c r="F12" s="1" t="s">
        <v>13</v>
      </c>
      <c r="G12" s="1" t="s">
        <v>12</v>
      </c>
      <c r="H12" s="4">
        <v>2</v>
      </c>
      <c r="I12" s="4">
        <v>5</v>
      </c>
      <c r="J12" s="4">
        <v>5</v>
      </c>
      <c r="K12" s="1">
        <v>17</v>
      </c>
      <c r="L12" s="36">
        <v>24</v>
      </c>
      <c r="M12" s="40">
        <f>SUM(H12:L12)-24</f>
        <v>29</v>
      </c>
    </row>
    <row r="13" spans="1:13">
      <c r="A13" s="4">
        <f t="shared" si="0"/>
        <v>8</v>
      </c>
      <c r="B13" s="1" t="s">
        <v>35</v>
      </c>
      <c r="C13" s="1" t="s">
        <v>36</v>
      </c>
      <c r="D13" s="1" t="s">
        <v>74</v>
      </c>
      <c r="E13" s="1">
        <v>87</v>
      </c>
      <c r="F13" s="1" t="s">
        <v>11</v>
      </c>
      <c r="G13" s="1" t="s">
        <v>12</v>
      </c>
      <c r="H13" s="4">
        <v>8</v>
      </c>
      <c r="I13" s="36">
        <v>24</v>
      </c>
      <c r="J13" s="4">
        <v>10</v>
      </c>
      <c r="K13" s="1">
        <v>6</v>
      </c>
      <c r="L13" s="1">
        <v>8</v>
      </c>
      <c r="M13" s="40">
        <f>SUM(H13:L13)-24</f>
        <v>32</v>
      </c>
    </row>
    <row r="14" spans="1:13">
      <c r="A14" s="4">
        <f t="shared" si="0"/>
        <v>9</v>
      </c>
      <c r="B14" s="1" t="s">
        <v>57</v>
      </c>
      <c r="C14" s="1" t="s">
        <v>42</v>
      </c>
      <c r="D14" s="1" t="s">
        <v>74</v>
      </c>
      <c r="E14" s="1">
        <v>90</v>
      </c>
      <c r="F14" s="1" t="s">
        <v>13</v>
      </c>
      <c r="G14" s="1" t="s">
        <v>16</v>
      </c>
      <c r="H14" s="4">
        <v>15</v>
      </c>
      <c r="I14" s="36">
        <v>24</v>
      </c>
      <c r="J14" s="4">
        <v>9</v>
      </c>
      <c r="K14" s="1">
        <v>7</v>
      </c>
      <c r="L14" s="1">
        <v>10</v>
      </c>
      <c r="M14" s="40">
        <f>SUM(H14:L14)-24</f>
        <v>41</v>
      </c>
    </row>
    <row r="15" spans="1:13">
      <c r="A15" s="4">
        <f t="shared" si="0"/>
        <v>10</v>
      </c>
      <c r="B15" s="1" t="s">
        <v>54</v>
      </c>
      <c r="C15" s="1" t="s">
        <v>49</v>
      </c>
      <c r="D15" s="1" t="s">
        <v>75</v>
      </c>
      <c r="E15" s="1">
        <v>91</v>
      </c>
      <c r="F15" s="1" t="s">
        <v>11</v>
      </c>
      <c r="G15" s="1" t="s">
        <v>16</v>
      </c>
      <c r="H15" s="4">
        <v>10</v>
      </c>
      <c r="I15" s="36">
        <v>24</v>
      </c>
      <c r="J15" s="4">
        <v>13</v>
      </c>
      <c r="K15" s="1">
        <v>16</v>
      </c>
      <c r="L15" s="1">
        <v>6</v>
      </c>
      <c r="M15" s="40">
        <f>SUM(H15:L15)-24</f>
        <v>45</v>
      </c>
    </row>
    <row r="16" spans="1:13">
      <c r="A16" s="4">
        <f t="shared" si="0"/>
        <v>11</v>
      </c>
      <c r="B16" s="1" t="s">
        <v>34</v>
      </c>
      <c r="C16" s="1" t="s">
        <v>53</v>
      </c>
      <c r="D16" s="1" t="s">
        <v>74</v>
      </c>
      <c r="E16" s="1">
        <v>91</v>
      </c>
      <c r="F16" s="1" t="s">
        <v>11</v>
      </c>
      <c r="G16" s="1" t="s">
        <v>16</v>
      </c>
      <c r="H16" s="4">
        <v>18</v>
      </c>
      <c r="I16" s="4">
        <v>7</v>
      </c>
      <c r="J16" s="4">
        <v>16</v>
      </c>
      <c r="K16" s="1">
        <v>9</v>
      </c>
      <c r="L16" s="1">
        <v>13</v>
      </c>
      <c r="M16" s="40">
        <f>SUM(H16:L16)-18</f>
        <v>45</v>
      </c>
    </row>
    <row r="17" spans="1:13">
      <c r="A17" s="4">
        <f t="shared" si="0"/>
        <v>12</v>
      </c>
      <c r="B17" s="1" t="s">
        <v>82</v>
      </c>
      <c r="C17" s="1" t="s">
        <v>24</v>
      </c>
      <c r="D17" s="1" t="s">
        <v>74</v>
      </c>
      <c r="E17" s="1">
        <v>88</v>
      </c>
      <c r="F17" s="1" t="s">
        <v>11</v>
      </c>
      <c r="G17" s="1" t="s">
        <v>12</v>
      </c>
      <c r="H17" s="4">
        <v>17</v>
      </c>
      <c r="I17" s="36">
        <v>24</v>
      </c>
      <c r="J17" s="36">
        <v>24</v>
      </c>
      <c r="K17" s="1">
        <v>2</v>
      </c>
      <c r="L17" s="1">
        <v>5</v>
      </c>
      <c r="M17" s="40">
        <f>SUM(H17:L17)-24</f>
        <v>48</v>
      </c>
    </row>
    <row r="18" spans="1:13">
      <c r="A18" s="4">
        <f t="shared" si="0"/>
        <v>13</v>
      </c>
      <c r="B18" s="1" t="s">
        <v>62</v>
      </c>
      <c r="C18" s="1" t="s">
        <v>63</v>
      </c>
      <c r="D18" s="1" t="s">
        <v>76</v>
      </c>
      <c r="E18" s="1">
        <v>92</v>
      </c>
      <c r="F18" s="1" t="s">
        <v>11</v>
      </c>
      <c r="G18" s="1" t="s">
        <v>16</v>
      </c>
      <c r="H18" s="4">
        <v>11</v>
      </c>
      <c r="I18" s="4">
        <v>8</v>
      </c>
      <c r="J18" s="4">
        <v>12</v>
      </c>
      <c r="K18" s="1">
        <v>19</v>
      </c>
      <c r="L18" s="1">
        <v>18</v>
      </c>
      <c r="M18" s="40">
        <f>SUM(H18:L18)-19</f>
        <v>49</v>
      </c>
    </row>
    <row r="19" spans="1:13">
      <c r="A19" s="4">
        <f t="shared" si="0"/>
        <v>14</v>
      </c>
      <c r="B19" s="1" t="s">
        <v>39</v>
      </c>
      <c r="C19" s="1" t="s">
        <v>40</v>
      </c>
      <c r="D19" s="1" t="s">
        <v>76</v>
      </c>
      <c r="E19" s="1">
        <v>88</v>
      </c>
      <c r="F19" s="1" t="s">
        <v>11</v>
      </c>
      <c r="G19" s="1" t="s">
        <v>12</v>
      </c>
      <c r="H19" s="4">
        <v>9</v>
      </c>
      <c r="I19" s="36">
        <v>24</v>
      </c>
      <c r="J19" s="4">
        <v>8</v>
      </c>
      <c r="K19" s="1">
        <v>12</v>
      </c>
      <c r="L19" s="36">
        <v>24</v>
      </c>
      <c r="M19" s="40">
        <f t="shared" ref="M19:M28" si="1">SUM(H19:L19)-24</f>
        <v>53</v>
      </c>
    </row>
    <row r="20" spans="1:13">
      <c r="A20" s="4">
        <f t="shared" si="0"/>
        <v>15</v>
      </c>
      <c r="B20" s="1" t="s">
        <v>33</v>
      </c>
      <c r="C20" s="1" t="s">
        <v>51</v>
      </c>
      <c r="D20" s="1" t="s">
        <v>75</v>
      </c>
      <c r="E20" s="1">
        <v>92</v>
      </c>
      <c r="F20" s="1" t="s">
        <v>11</v>
      </c>
      <c r="G20" s="1" t="s">
        <v>16</v>
      </c>
      <c r="H20" s="36">
        <v>24</v>
      </c>
      <c r="I20" s="36">
        <v>24</v>
      </c>
      <c r="J20" s="4">
        <v>11</v>
      </c>
      <c r="K20" s="1">
        <v>14</v>
      </c>
      <c r="L20" s="1">
        <v>7</v>
      </c>
      <c r="M20" s="40">
        <f t="shared" si="1"/>
        <v>56</v>
      </c>
    </row>
    <row r="21" spans="1:13">
      <c r="A21" s="4">
        <f t="shared" si="0"/>
        <v>16</v>
      </c>
      <c r="B21" s="1" t="s">
        <v>45</v>
      </c>
      <c r="C21" s="1" t="s">
        <v>46</v>
      </c>
      <c r="D21" s="1" t="s">
        <v>79</v>
      </c>
      <c r="E21" s="1">
        <v>93</v>
      </c>
      <c r="F21" s="1" t="s">
        <v>13</v>
      </c>
      <c r="G21" s="1" t="s">
        <v>16</v>
      </c>
      <c r="H21" s="4">
        <v>12</v>
      </c>
      <c r="I21" s="36">
        <v>24</v>
      </c>
      <c r="J21" s="4">
        <v>14</v>
      </c>
      <c r="K21" s="1">
        <v>18</v>
      </c>
      <c r="L21" s="1">
        <v>12</v>
      </c>
      <c r="M21" s="40">
        <f t="shared" si="1"/>
        <v>56</v>
      </c>
    </row>
    <row r="22" spans="1:13">
      <c r="A22" s="4">
        <f t="shared" si="0"/>
        <v>17</v>
      </c>
      <c r="B22" s="1" t="s">
        <v>43</v>
      </c>
      <c r="C22" s="1" t="s">
        <v>44</v>
      </c>
      <c r="D22" s="1" t="s">
        <v>74</v>
      </c>
      <c r="E22" s="1">
        <v>89</v>
      </c>
      <c r="F22" s="1" t="s">
        <v>13</v>
      </c>
      <c r="G22" s="1" t="s">
        <v>16</v>
      </c>
      <c r="H22" s="4">
        <v>14</v>
      </c>
      <c r="I22" s="36">
        <v>24</v>
      </c>
      <c r="J22" s="4">
        <v>15</v>
      </c>
      <c r="K22" s="1">
        <v>13</v>
      </c>
      <c r="L22" s="1">
        <v>15</v>
      </c>
      <c r="M22" s="40">
        <f t="shared" si="1"/>
        <v>57</v>
      </c>
    </row>
    <row r="23" spans="1:13">
      <c r="A23" s="4">
        <f t="shared" si="0"/>
        <v>18</v>
      </c>
      <c r="B23" s="1" t="s">
        <v>55</v>
      </c>
      <c r="C23" s="1" t="s">
        <v>50</v>
      </c>
      <c r="D23" s="1" t="s">
        <v>75</v>
      </c>
      <c r="E23" s="1">
        <v>90</v>
      </c>
      <c r="F23" s="1" t="s">
        <v>13</v>
      </c>
      <c r="G23" s="1" t="s">
        <v>16</v>
      </c>
      <c r="H23" s="4">
        <v>5</v>
      </c>
      <c r="I23" s="36">
        <v>24</v>
      </c>
      <c r="J23" s="4">
        <v>17</v>
      </c>
      <c r="K23" s="1">
        <v>11</v>
      </c>
      <c r="L23" s="36">
        <v>24</v>
      </c>
      <c r="M23" s="40">
        <f t="shared" si="1"/>
        <v>57</v>
      </c>
    </row>
    <row r="24" spans="1:13">
      <c r="A24" s="4">
        <f t="shared" si="0"/>
        <v>19</v>
      </c>
      <c r="B24" s="1" t="s">
        <v>23</v>
      </c>
      <c r="C24" s="1" t="s">
        <v>80</v>
      </c>
      <c r="D24" s="1" t="s">
        <v>75</v>
      </c>
      <c r="E24" s="1">
        <v>87</v>
      </c>
      <c r="F24" s="1" t="s">
        <v>13</v>
      </c>
      <c r="G24" s="1" t="s">
        <v>12</v>
      </c>
      <c r="H24" s="36">
        <v>24</v>
      </c>
      <c r="I24" s="36">
        <v>24</v>
      </c>
      <c r="J24" s="4">
        <v>19</v>
      </c>
      <c r="K24" s="1">
        <v>15</v>
      </c>
      <c r="L24" s="1">
        <v>14</v>
      </c>
      <c r="M24" s="40">
        <f t="shared" si="1"/>
        <v>72</v>
      </c>
    </row>
    <row r="25" spans="1:13">
      <c r="A25" s="4">
        <f t="shared" si="0"/>
        <v>20</v>
      </c>
      <c r="B25" s="1" t="s">
        <v>20</v>
      </c>
      <c r="C25" s="1" t="s">
        <v>65</v>
      </c>
      <c r="D25" s="1" t="s">
        <v>76</v>
      </c>
      <c r="E25" s="1">
        <v>91</v>
      </c>
      <c r="F25" s="1" t="s">
        <v>11</v>
      </c>
      <c r="G25" s="1" t="s">
        <v>16</v>
      </c>
      <c r="H25" s="4">
        <v>19</v>
      </c>
      <c r="I25" s="36">
        <v>24</v>
      </c>
      <c r="J25" s="4">
        <v>20</v>
      </c>
      <c r="K25" s="1">
        <v>20</v>
      </c>
      <c r="L25" s="1">
        <v>17</v>
      </c>
      <c r="M25" s="40">
        <f t="shared" si="1"/>
        <v>76</v>
      </c>
    </row>
    <row r="26" spans="1:13">
      <c r="A26" s="4">
        <v>21</v>
      </c>
      <c r="B26" s="1" t="s">
        <v>10</v>
      </c>
      <c r="C26" s="1" t="s">
        <v>66</v>
      </c>
      <c r="D26" s="1" t="s">
        <v>74</v>
      </c>
      <c r="E26" s="1">
        <v>91</v>
      </c>
      <c r="F26" s="1" t="s">
        <v>11</v>
      </c>
      <c r="G26" s="1" t="s">
        <v>16</v>
      </c>
      <c r="H26" s="4">
        <v>20</v>
      </c>
      <c r="I26" s="36">
        <v>24</v>
      </c>
      <c r="J26" s="4">
        <v>18</v>
      </c>
      <c r="K26" s="36">
        <v>24</v>
      </c>
      <c r="L26" s="1">
        <v>16</v>
      </c>
      <c r="M26" s="40">
        <f t="shared" si="1"/>
        <v>78</v>
      </c>
    </row>
    <row r="27" spans="1:13">
      <c r="A27" s="4">
        <f>A26 + 1</f>
        <v>22</v>
      </c>
      <c r="B27" s="1" t="s">
        <v>41</v>
      </c>
      <c r="C27" s="1" t="s">
        <v>58</v>
      </c>
      <c r="D27" s="1" t="s">
        <v>74</v>
      </c>
      <c r="E27" s="1">
        <v>82</v>
      </c>
      <c r="F27" s="1" t="s">
        <v>13</v>
      </c>
      <c r="G27" s="1" t="s">
        <v>12</v>
      </c>
      <c r="H27" s="4">
        <v>16</v>
      </c>
      <c r="I27" s="36">
        <v>24</v>
      </c>
      <c r="J27" s="4">
        <v>22</v>
      </c>
      <c r="K27" s="1">
        <v>22</v>
      </c>
      <c r="L27" s="1">
        <v>19</v>
      </c>
      <c r="M27" s="40">
        <f t="shared" si="1"/>
        <v>79</v>
      </c>
    </row>
    <row r="28" spans="1:13">
      <c r="A28" s="4">
        <f>A27 + 1</f>
        <v>23</v>
      </c>
      <c r="B28" s="1" t="s">
        <v>64</v>
      </c>
      <c r="C28" s="1" t="s">
        <v>52</v>
      </c>
      <c r="D28" s="1" t="s">
        <v>76</v>
      </c>
      <c r="E28" s="1">
        <v>92</v>
      </c>
      <c r="F28" s="1" t="s">
        <v>11</v>
      </c>
      <c r="G28" s="1" t="s">
        <v>16</v>
      </c>
      <c r="H28" s="36">
        <v>24</v>
      </c>
      <c r="I28" s="36">
        <v>24</v>
      </c>
      <c r="J28" s="4">
        <v>21</v>
      </c>
      <c r="K28" s="1">
        <v>21</v>
      </c>
      <c r="L28" s="1">
        <v>20</v>
      </c>
      <c r="M28" s="40">
        <f t="shared" si="1"/>
        <v>86</v>
      </c>
    </row>
  </sheetData>
  <phoneticPr fontId="6"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9966FF"/>
  </sheetPr>
  <dimension ref="A1:L130"/>
  <sheetViews>
    <sheetView showGridLines="0" workbookViewId="0">
      <selection sqref="A1:IV65536"/>
    </sheetView>
  </sheetViews>
  <sheetFormatPr defaultRowHeight="12.75"/>
  <cols>
    <col min="1" max="1" width="3.5703125" customWidth="1"/>
    <col min="2" max="2" width="8.140625" customWidth="1"/>
    <col min="3" max="3" width="24.7109375" customWidth="1"/>
    <col min="4" max="4" width="5" customWidth="1"/>
    <col min="5" max="5" width="43.42578125" customWidth="1"/>
    <col min="6" max="6" width="5" customWidth="1"/>
    <col min="7" max="9" width="4.85546875" customWidth="1"/>
    <col min="10" max="10" width="5" customWidth="1"/>
    <col min="11" max="11" width="4.85546875" customWidth="1"/>
    <col min="12" max="12" width="6.140625" style="47" customWidth="1"/>
  </cols>
  <sheetData>
    <row r="1" spans="1:12" s="38" customFormat="1" ht="23.25">
      <c r="A1" s="51" t="s">
        <v>93</v>
      </c>
      <c r="B1" s="52"/>
      <c r="C1" s="52"/>
      <c r="D1" s="52"/>
      <c r="E1" s="52"/>
      <c r="F1" s="52"/>
      <c r="G1" s="52"/>
      <c r="H1" s="52"/>
      <c r="I1" s="52"/>
      <c r="J1" s="52"/>
      <c r="K1" s="52"/>
      <c r="L1" s="52"/>
    </row>
    <row r="2" spans="1:12" s="38" customFormat="1">
      <c r="A2" s="52"/>
      <c r="B2" s="52"/>
      <c r="C2" s="52"/>
      <c r="D2" s="52"/>
      <c r="E2" s="52"/>
      <c r="F2" s="52"/>
      <c r="G2" s="52"/>
      <c r="H2" s="52"/>
      <c r="I2" s="52"/>
      <c r="J2" s="52"/>
      <c r="K2" s="52"/>
      <c r="L2" s="52"/>
    </row>
    <row r="3" spans="1:12" s="38" customFormat="1" ht="23.25">
      <c r="A3" s="53" t="s">
        <v>94</v>
      </c>
      <c r="B3" s="52"/>
      <c r="C3" s="52"/>
      <c r="D3" s="52"/>
      <c r="E3" s="52"/>
      <c r="F3" s="52"/>
      <c r="G3" s="52"/>
      <c r="H3" s="52"/>
      <c r="I3" s="52"/>
      <c r="J3" s="52"/>
      <c r="K3" s="52"/>
      <c r="L3" s="52"/>
    </row>
    <row r="4" spans="1:12" s="38" customFormat="1" ht="23.25">
      <c r="A4" s="53" t="s">
        <v>95</v>
      </c>
      <c r="B4" s="52"/>
      <c r="C4" s="52"/>
      <c r="D4" s="52"/>
      <c r="E4" s="52"/>
      <c r="F4" s="52"/>
      <c r="G4" s="52"/>
      <c r="H4" s="52"/>
      <c r="I4" s="52"/>
      <c r="J4" s="52"/>
      <c r="K4" s="52"/>
      <c r="L4" s="52"/>
    </row>
    <row r="5" spans="1:12" s="47" customFormat="1" ht="17.25">
      <c r="A5" s="54" t="s">
        <v>96</v>
      </c>
      <c r="B5" s="48"/>
      <c r="C5" s="48"/>
      <c r="D5" s="48"/>
      <c r="E5" s="48"/>
      <c r="F5" s="48"/>
      <c r="G5" s="48"/>
      <c r="H5" s="48"/>
      <c r="I5" s="48"/>
      <c r="J5" s="48"/>
      <c r="K5" s="48"/>
      <c r="L5" s="48"/>
    </row>
    <row r="6" spans="1:12">
      <c r="A6" s="12"/>
      <c r="B6" s="12"/>
      <c r="C6" s="12"/>
      <c r="D6" s="12"/>
      <c r="E6" s="12"/>
      <c r="F6" s="12"/>
      <c r="G6" s="12"/>
      <c r="H6" s="12"/>
      <c r="I6" s="12"/>
      <c r="J6" s="12"/>
      <c r="K6" s="12"/>
      <c r="L6" s="48"/>
    </row>
    <row r="7" spans="1:12" s="38" customFormat="1">
      <c r="A7" s="85" t="s">
        <v>97</v>
      </c>
      <c r="B7" s="86"/>
      <c r="C7" s="86"/>
      <c r="D7" s="86"/>
      <c r="E7" s="86"/>
      <c r="F7" s="85" t="s">
        <v>98</v>
      </c>
      <c r="G7" s="86"/>
      <c r="H7" s="86"/>
      <c r="I7" s="86"/>
      <c r="J7" s="86"/>
      <c r="K7" s="86"/>
      <c r="L7" s="86"/>
    </row>
    <row r="8" spans="1:12">
      <c r="A8" s="12"/>
      <c r="B8" s="12"/>
      <c r="C8" s="12"/>
      <c r="D8" s="12"/>
      <c r="E8" s="12"/>
      <c r="F8" s="12"/>
      <c r="G8" s="12"/>
      <c r="H8" s="12"/>
      <c r="I8" s="12"/>
      <c r="J8" s="12"/>
      <c r="K8" s="12"/>
      <c r="L8" s="48"/>
    </row>
    <row r="9" spans="1:12" s="47" customFormat="1" ht="33.75">
      <c r="A9" s="46" t="s">
        <v>99</v>
      </c>
      <c r="B9" s="46" t="s">
        <v>100</v>
      </c>
      <c r="C9" s="46" t="s">
        <v>101</v>
      </c>
      <c r="D9" s="46" t="s">
        <v>102</v>
      </c>
      <c r="E9" s="46" t="s">
        <v>103</v>
      </c>
      <c r="F9" s="46" t="s">
        <v>104</v>
      </c>
      <c r="G9" s="46" t="s">
        <v>105</v>
      </c>
      <c r="H9" s="46" t="s">
        <v>106</v>
      </c>
      <c r="I9" s="46" t="s">
        <v>107</v>
      </c>
      <c r="J9" s="46" t="s">
        <v>108</v>
      </c>
      <c r="K9" s="46" t="s">
        <v>109</v>
      </c>
      <c r="L9" s="46" t="s">
        <v>110</v>
      </c>
    </row>
    <row r="10" spans="1:12">
      <c r="A10" s="13" t="s">
        <v>111</v>
      </c>
      <c r="B10" s="13" t="s">
        <v>112</v>
      </c>
      <c r="C10" s="13" t="s">
        <v>113</v>
      </c>
      <c r="D10" s="13" t="s">
        <v>114</v>
      </c>
      <c r="E10" s="13" t="s">
        <v>115</v>
      </c>
      <c r="F10" s="13" t="s">
        <v>111</v>
      </c>
      <c r="G10" s="13" t="s">
        <v>116</v>
      </c>
      <c r="H10" s="13" t="s">
        <v>111</v>
      </c>
      <c r="I10" s="13" t="s">
        <v>111</v>
      </c>
      <c r="J10" s="13" t="s">
        <v>111</v>
      </c>
      <c r="K10" s="14" t="s">
        <v>117</v>
      </c>
      <c r="L10" s="49" t="s">
        <v>118</v>
      </c>
    </row>
    <row r="11" spans="1:12">
      <c r="A11" s="13" t="s">
        <v>119</v>
      </c>
      <c r="B11" s="13" t="s">
        <v>120</v>
      </c>
      <c r="C11" s="13" t="s">
        <v>121</v>
      </c>
      <c r="D11" s="13" t="s">
        <v>122</v>
      </c>
      <c r="E11" s="13" t="s">
        <v>123</v>
      </c>
      <c r="F11" s="13" t="s">
        <v>119</v>
      </c>
      <c r="G11" s="13" t="s">
        <v>111</v>
      </c>
      <c r="H11" s="13" t="s">
        <v>119</v>
      </c>
      <c r="I11" s="13" t="s">
        <v>119</v>
      </c>
      <c r="J11" s="13" t="s">
        <v>111</v>
      </c>
      <c r="K11" s="14" t="s">
        <v>119</v>
      </c>
      <c r="L11" s="49" t="s">
        <v>117</v>
      </c>
    </row>
    <row r="12" spans="1:12">
      <c r="A12" s="13" t="s">
        <v>116</v>
      </c>
      <c r="B12" s="13" t="s">
        <v>124</v>
      </c>
      <c r="C12" s="13" t="s">
        <v>125</v>
      </c>
      <c r="D12" s="13" t="s">
        <v>114</v>
      </c>
      <c r="E12" s="13" t="s">
        <v>126</v>
      </c>
      <c r="F12" s="13" t="s">
        <v>111</v>
      </c>
      <c r="G12" s="14" t="s">
        <v>127</v>
      </c>
      <c r="H12" s="13" t="s">
        <v>116</v>
      </c>
      <c r="I12" s="13" t="s">
        <v>116</v>
      </c>
      <c r="J12" s="13" t="s">
        <v>119</v>
      </c>
      <c r="K12" s="13" t="s">
        <v>111</v>
      </c>
      <c r="L12" s="49" t="s">
        <v>128</v>
      </c>
    </row>
    <row r="13" spans="1:12">
      <c r="A13" s="13" t="s">
        <v>129</v>
      </c>
      <c r="B13" s="13" t="s">
        <v>130</v>
      </c>
      <c r="C13" s="13" t="s">
        <v>131</v>
      </c>
      <c r="D13" s="13" t="s">
        <v>132</v>
      </c>
      <c r="E13" s="13" t="s">
        <v>133</v>
      </c>
      <c r="F13" s="13" t="s">
        <v>129</v>
      </c>
      <c r="G13" s="13" t="s">
        <v>111</v>
      </c>
      <c r="H13" s="13" t="s">
        <v>111</v>
      </c>
      <c r="I13" s="13" t="s">
        <v>111</v>
      </c>
      <c r="J13" s="14" t="s">
        <v>134</v>
      </c>
      <c r="K13" s="13" t="s">
        <v>127</v>
      </c>
      <c r="L13" s="49" t="s">
        <v>135</v>
      </c>
    </row>
    <row r="14" spans="1:12">
      <c r="A14" s="13" t="s">
        <v>136</v>
      </c>
      <c r="B14" s="13" t="s">
        <v>137</v>
      </c>
      <c r="C14" s="13" t="s">
        <v>138</v>
      </c>
      <c r="D14" s="13" t="s">
        <v>139</v>
      </c>
      <c r="E14" s="13" t="s">
        <v>140</v>
      </c>
      <c r="F14" s="13" t="s">
        <v>116</v>
      </c>
      <c r="G14" s="14" t="s">
        <v>128</v>
      </c>
      <c r="H14" s="13" t="s">
        <v>129</v>
      </c>
      <c r="I14" s="13" t="s">
        <v>129</v>
      </c>
      <c r="J14" s="13" t="s">
        <v>116</v>
      </c>
      <c r="K14" s="13" t="s">
        <v>129</v>
      </c>
      <c r="L14" s="49" t="s">
        <v>141</v>
      </c>
    </row>
    <row r="15" spans="1:12">
      <c r="A15" s="13" t="s">
        <v>127</v>
      </c>
      <c r="B15" s="13" t="s">
        <v>142</v>
      </c>
      <c r="C15" s="13" t="s">
        <v>143</v>
      </c>
      <c r="D15" s="13" t="s">
        <v>122</v>
      </c>
      <c r="E15" s="13" t="s">
        <v>126</v>
      </c>
      <c r="F15" s="13" t="s">
        <v>129</v>
      </c>
      <c r="G15" s="13" t="s">
        <v>136</v>
      </c>
      <c r="H15" s="14" t="s">
        <v>144</v>
      </c>
      <c r="I15" s="13" t="s">
        <v>119</v>
      </c>
      <c r="J15" s="13" t="s">
        <v>117</v>
      </c>
      <c r="K15" s="13" t="s">
        <v>111</v>
      </c>
      <c r="L15" s="49" t="s">
        <v>145</v>
      </c>
    </row>
    <row r="16" spans="1:12">
      <c r="A16" s="13" t="s">
        <v>118</v>
      </c>
      <c r="B16" s="13" t="s">
        <v>146</v>
      </c>
      <c r="C16" s="13" t="s">
        <v>147</v>
      </c>
      <c r="D16" s="13" t="s">
        <v>148</v>
      </c>
      <c r="E16" s="13" t="s">
        <v>149</v>
      </c>
      <c r="F16" s="13" t="s">
        <v>128</v>
      </c>
      <c r="G16" s="13" t="s">
        <v>119</v>
      </c>
      <c r="H16" s="13" t="s">
        <v>129</v>
      </c>
      <c r="I16" s="14" t="s">
        <v>128</v>
      </c>
      <c r="J16" s="13" t="s">
        <v>129</v>
      </c>
      <c r="K16" s="13" t="s">
        <v>116</v>
      </c>
      <c r="L16" s="49" t="s">
        <v>150</v>
      </c>
    </row>
    <row r="17" spans="1:12">
      <c r="A17" s="13" t="s">
        <v>117</v>
      </c>
      <c r="B17" s="13" t="s">
        <v>151</v>
      </c>
      <c r="C17" s="13" t="s">
        <v>152</v>
      </c>
      <c r="D17" s="13" t="s">
        <v>122</v>
      </c>
      <c r="E17" s="13" t="s">
        <v>153</v>
      </c>
      <c r="F17" s="13" t="s">
        <v>127</v>
      </c>
      <c r="G17" s="13" t="s">
        <v>129</v>
      </c>
      <c r="H17" s="13" t="s">
        <v>117</v>
      </c>
      <c r="I17" s="14" t="s">
        <v>154</v>
      </c>
      <c r="J17" s="13" t="s">
        <v>119</v>
      </c>
      <c r="K17" s="13" t="s">
        <v>118</v>
      </c>
      <c r="L17" s="49" t="s">
        <v>155</v>
      </c>
    </row>
    <row r="18" spans="1:12">
      <c r="A18" s="13" t="s">
        <v>134</v>
      </c>
      <c r="B18" s="13" t="s">
        <v>156</v>
      </c>
      <c r="C18" s="13" t="s">
        <v>157</v>
      </c>
      <c r="D18" s="13" t="s">
        <v>132</v>
      </c>
      <c r="E18" s="13" t="s">
        <v>158</v>
      </c>
      <c r="F18" s="13" t="s">
        <v>119</v>
      </c>
      <c r="G18" s="13" t="s">
        <v>116</v>
      </c>
      <c r="H18" s="13" t="s">
        <v>134</v>
      </c>
      <c r="I18" s="13" t="s">
        <v>136</v>
      </c>
      <c r="J18" s="14" t="s">
        <v>135</v>
      </c>
      <c r="K18" s="13" t="s">
        <v>128</v>
      </c>
      <c r="L18" s="49" t="s">
        <v>159</v>
      </c>
    </row>
    <row r="19" spans="1:12">
      <c r="A19" s="13" t="s">
        <v>128</v>
      </c>
      <c r="B19" s="13" t="s">
        <v>160</v>
      </c>
      <c r="C19" s="13" t="s">
        <v>161</v>
      </c>
      <c r="D19" s="13" t="s">
        <v>148</v>
      </c>
      <c r="E19" s="13" t="s">
        <v>162</v>
      </c>
      <c r="F19" s="14" t="s">
        <v>163</v>
      </c>
      <c r="G19" s="13" t="s">
        <v>119</v>
      </c>
      <c r="H19" s="13" t="s">
        <v>164</v>
      </c>
      <c r="I19" s="13" t="s">
        <v>127</v>
      </c>
      <c r="J19" s="13" t="s">
        <v>116</v>
      </c>
      <c r="K19" s="13" t="s">
        <v>129</v>
      </c>
      <c r="L19" s="49" t="s">
        <v>165</v>
      </c>
    </row>
    <row r="20" spans="1:12">
      <c r="A20" s="13" t="s">
        <v>154</v>
      </c>
      <c r="B20" s="13" t="s">
        <v>166</v>
      </c>
      <c r="C20" s="13" t="s">
        <v>167</v>
      </c>
      <c r="D20" s="13" t="s">
        <v>122</v>
      </c>
      <c r="E20" s="13" t="s">
        <v>168</v>
      </c>
      <c r="F20" s="13" t="s">
        <v>116</v>
      </c>
      <c r="G20" s="13" t="s">
        <v>136</v>
      </c>
      <c r="H20" s="13" t="s">
        <v>154</v>
      </c>
      <c r="I20" s="13" t="s">
        <v>118</v>
      </c>
      <c r="J20" s="13" t="s">
        <v>134</v>
      </c>
      <c r="K20" s="14" t="s">
        <v>169</v>
      </c>
      <c r="L20" s="49" t="s">
        <v>170</v>
      </c>
    </row>
    <row r="21" spans="1:12">
      <c r="A21" s="13" t="s">
        <v>171</v>
      </c>
      <c r="B21" s="13" t="s">
        <v>172</v>
      </c>
      <c r="C21" s="13" t="s">
        <v>173</v>
      </c>
      <c r="D21" s="13" t="s">
        <v>174</v>
      </c>
      <c r="E21" s="13" t="s">
        <v>115</v>
      </c>
      <c r="F21" s="13" t="s">
        <v>136</v>
      </c>
      <c r="G21" s="13" t="s">
        <v>154</v>
      </c>
      <c r="H21" s="14" t="s">
        <v>175</v>
      </c>
      <c r="I21" s="13" t="s">
        <v>134</v>
      </c>
      <c r="J21" s="13" t="s">
        <v>136</v>
      </c>
      <c r="K21" s="13" t="s">
        <v>136</v>
      </c>
      <c r="L21" s="49" t="s">
        <v>170</v>
      </c>
    </row>
    <row r="22" spans="1:12">
      <c r="A22" s="13" t="s">
        <v>135</v>
      </c>
      <c r="B22" s="13" t="s">
        <v>176</v>
      </c>
      <c r="C22" s="13" t="s">
        <v>177</v>
      </c>
      <c r="D22" s="13" t="s">
        <v>122</v>
      </c>
      <c r="E22" s="13" t="s">
        <v>178</v>
      </c>
      <c r="F22" s="13" t="s">
        <v>118</v>
      </c>
      <c r="G22" s="13" t="s">
        <v>169</v>
      </c>
      <c r="H22" s="13" t="s">
        <v>119</v>
      </c>
      <c r="I22" s="13" t="s">
        <v>117</v>
      </c>
      <c r="J22" s="13" t="s">
        <v>118</v>
      </c>
      <c r="K22" s="14" t="s">
        <v>164</v>
      </c>
      <c r="L22" s="49" t="s">
        <v>179</v>
      </c>
    </row>
    <row r="23" spans="1:12">
      <c r="A23" s="13" t="s">
        <v>175</v>
      </c>
      <c r="B23" s="13" t="s">
        <v>180</v>
      </c>
      <c r="C23" s="13" t="s">
        <v>181</v>
      </c>
      <c r="D23" s="13" t="s">
        <v>182</v>
      </c>
      <c r="E23" s="13" t="s">
        <v>183</v>
      </c>
      <c r="F23" s="13" t="s">
        <v>154</v>
      </c>
      <c r="G23" s="14" t="s">
        <v>144</v>
      </c>
      <c r="H23" s="13" t="s">
        <v>116</v>
      </c>
      <c r="I23" s="13" t="s">
        <v>116</v>
      </c>
      <c r="J23" s="13" t="s">
        <v>175</v>
      </c>
      <c r="K23" s="13" t="s">
        <v>117</v>
      </c>
      <c r="L23" s="49" t="s">
        <v>179</v>
      </c>
    </row>
    <row r="24" spans="1:12">
      <c r="A24" s="13" t="s">
        <v>169</v>
      </c>
      <c r="B24" s="13" t="s">
        <v>21</v>
      </c>
      <c r="C24" s="13" t="s">
        <v>184</v>
      </c>
      <c r="D24" s="13" t="s">
        <v>185</v>
      </c>
      <c r="E24" s="13" t="s">
        <v>186</v>
      </c>
      <c r="F24" s="13" t="s">
        <v>175</v>
      </c>
      <c r="G24" s="13" t="s">
        <v>129</v>
      </c>
      <c r="H24" s="14" t="s">
        <v>144</v>
      </c>
      <c r="I24" s="13" t="s">
        <v>127</v>
      </c>
      <c r="J24" s="13" t="s">
        <v>171</v>
      </c>
      <c r="K24" s="13" t="s">
        <v>136</v>
      </c>
      <c r="L24" s="49" t="s">
        <v>187</v>
      </c>
    </row>
    <row r="25" spans="1:12">
      <c r="A25" s="13" t="s">
        <v>144</v>
      </c>
      <c r="B25" s="13" t="s">
        <v>188</v>
      </c>
      <c r="C25" s="13" t="s">
        <v>189</v>
      </c>
      <c r="D25" s="13" t="s">
        <v>132</v>
      </c>
      <c r="E25" s="13" t="s">
        <v>190</v>
      </c>
      <c r="F25" s="13" t="s">
        <v>144</v>
      </c>
      <c r="G25" s="13" t="s">
        <v>117</v>
      </c>
      <c r="H25" s="13" t="s">
        <v>118</v>
      </c>
      <c r="I25" s="13" t="s">
        <v>129</v>
      </c>
      <c r="J25" s="13" t="s">
        <v>127</v>
      </c>
      <c r="K25" s="14" t="s">
        <v>191</v>
      </c>
      <c r="L25" s="49" t="s">
        <v>187</v>
      </c>
    </row>
    <row r="26" spans="1:12">
      <c r="A26" s="13" t="s">
        <v>164</v>
      </c>
      <c r="B26" s="13" t="s">
        <v>192</v>
      </c>
      <c r="C26" s="13" t="s">
        <v>193</v>
      </c>
      <c r="D26" s="13" t="s">
        <v>122</v>
      </c>
      <c r="E26" s="13" t="s">
        <v>194</v>
      </c>
      <c r="F26" s="13" t="s">
        <v>136</v>
      </c>
      <c r="G26" s="13" t="s">
        <v>154</v>
      </c>
      <c r="H26" s="13" t="s">
        <v>136</v>
      </c>
      <c r="I26" s="13" t="s">
        <v>175</v>
      </c>
      <c r="J26" s="13" t="s">
        <v>117</v>
      </c>
      <c r="K26" s="14" t="s">
        <v>195</v>
      </c>
      <c r="L26" s="49" t="s">
        <v>196</v>
      </c>
    </row>
    <row r="27" spans="1:12">
      <c r="A27" s="13" t="s">
        <v>141</v>
      </c>
      <c r="B27" s="13" t="s">
        <v>197</v>
      </c>
      <c r="C27" s="13" t="s">
        <v>198</v>
      </c>
      <c r="D27" s="13" t="s">
        <v>122</v>
      </c>
      <c r="E27" s="13" t="s">
        <v>149</v>
      </c>
      <c r="F27" s="13" t="s">
        <v>135</v>
      </c>
      <c r="G27" s="13" t="s">
        <v>127</v>
      </c>
      <c r="H27" s="13" t="s">
        <v>136</v>
      </c>
      <c r="I27" s="13" t="s">
        <v>136</v>
      </c>
      <c r="J27" s="13" t="s">
        <v>169</v>
      </c>
      <c r="K27" s="14" t="s">
        <v>155</v>
      </c>
      <c r="L27" s="49" t="s">
        <v>199</v>
      </c>
    </row>
    <row r="28" spans="1:12">
      <c r="A28" s="13" t="s">
        <v>200</v>
      </c>
      <c r="B28" s="13" t="s">
        <v>201</v>
      </c>
      <c r="C28" s="13" t="s">
        <v>202</v>
      </c>
      <c r="D28" s="13" t="s">
        <v>148</v>
      </c>
      <c r="E28" s="13" t="s">
        <v>203</v>
      </c>
      <c r="F28" s="14" t="s">
        <v>204</v>
      </c>
      <c r="G28" s="13" t="s">
        <v>118</v>
      </c>
      <c r="H28" s="13" t="s">
        <v>127</v>
      </c>
      <c r="I28" s="13" t="s">
        <v>118</v>
      </c>
      <c r="J28" s="13" t="s">
        <v>128</v>
      </c>
      <c r="K28" s="13" t="s">
        <v>175</v>
      </c>
      <c r="L28" s="49" t="s">
        <v>199</v>
      </c>
    </row>
    <row r="29" spans="1:12">
      <c r="A29" s="13" t="s">
        <v>145</v>
      </c>
      <c r="B29" s="13" t="s">
        <v>205</v>
      </c>
      <c r="C29" s="13" t="s">
        <v>206</v>
      </c>
      <c r="D29" s="13" t="s">
        <v>122</v>
      </c>
      <c r="E29" s="13" t="s">
        <v>153</v>
      </c>
      <c r="F29" s="13" t="s">
        <v>141</v>
      </c>
      <c r="G29" s="13" t="s">
        <v>128</v>
      </c>
      <c r="H29" s="13" t="s">
        <v>127</v>
      </c>
      <c r="I29" s="14" t="s">
        <v>141</v>
      </c>
      <c r="J29" s="13" t="s">
        <v>129</v>
      </c>
      <c r="K29" s="13" t="s">
        <v>164</v>
      </c>
      <c r="L29" s="49" t="s">
        <v>207</v>
      </c>
    </row>
    <row r="30" spans="1:12">
      <c r="A30" s="13" t="s">
        <v>163</v>
      </c>
      <c r="B30" s="13" t="s">
        <v>208</v>
      </c>
      <c r="C30" s="13" t="s">
        <v>209</v>
      </c>
      <c r="D30" s="13" t="s">
        <v>148</v>
      </c>
      <c r="E30" s="13" t="s">
        <v>210</v>
      </c>
      <c r="F30" s="13" t="s">
        <v>117</v>
      </c>
      <c r="G30" s="13" t="s">
        <v>134</v>
      </c>
      <c r="H30" s="13" t="s">
        <v>200</v>
      </c>
      <c r="I30" s="13" t="s">
        <v>117</v>
      </c>
      <c r="J30" s="14" t="s">
        <v>195</v>
      </c>
      <c r="K30" s="13" t="s">
        <v>154</v>
      </c>
      <c r="L30" s="49" t="s">
        <v>207</v>
      </c>
    </row>
    <row r="31" spans="1:12">
      <c r="A31" s="13" t="s">
        <v>211</v>
      </c>
      <c r="B31" s="13" t="s">
        <v>212</v>
      </c>
      <c r="C31" s="13" t="s">
        <v>213</v>
      </c>
      <c r="D31" s="13" t="s">
        <v>214</v>
      </c>
      <c r="E31" s="13" t="s">
        <v>215</v>
      </c>
      <c r="F31" s="13" t="s">
        <v>216</v>
      </c>
      <c r="G31" s="13" t="s">
        <v>134</v>
      </c>
      <c r="H31" s="13" t="s">
        <v>128</v>
      </c>
      <c r="I31" s="13" t="s">
        <v>171</v>
      </c>
      <c r="J31" s="13" t="s">
        <v>118</v>
      </c>
      <c r="K31" s="14" t="s">
        <v>216</v>
      </c>
      <c r="L31" s="49" t="s">
        <v>217</v>
      </c>
    </row>
    <row r="32" spans="1:12">
      <c r="A32" s="13" t="s">
        <v>150</v>
      </c>
      <c r="B32" s="13" t="s">
        <v>218</v>
      </c>
      <c r="C32" s="13" t="s">
        <v>219</v>
      </c>
      <c r="D32" s="13" t="s">
        <v>214</v>
      </c>
      <c r="E32" s="13" t="s">
        <v>220</v>
      </c>
      <c r="F32" s="14" t="s">
        <v>159</v>
      </c>
      <c r="G32" s="13" t="s">
        <v>150</v>
      </c>
      <c r="H32" s="13" t="s">
        <v>175</v>
      </c>
      <c r="I32" s="13" t="s">
        <v>134</v>
      </c>
      <c r="J32" s="13" t="s">
        <v>128</v>
      </c>
      <c r="K32" s="13" t="s">
        <v>118</v>
      </c>
      <c r="L32" s="49" t="s">
        <v>221</v>
      </c>
    </row>
    <row r="33" spans="1:12">
      <c r="A33" s="13" t="s">
        <v>216</v>
      </c>
      <c r="B33" s="13" t="s">
        <v>222</v>
      </c>
      <c r="C33" s="13" t="s">
        <v>223</v>
      </c>
      <c r="D33" s="13" t="s">
        <v>174</v>
      </c>
      <c r="E33" s="13" t="s">
        <v>190</v>
      </c>
      <c r="F33" s="13" t="s">
        <v>169</v>
      </c>
      <c r="G33" s="14" t="s">
        <v>211</v>
      </c>
      <c r="H33" s="13" t="s">
        <v>135</v>
      </c>
      <c r="I33" s="13" t="s">
        <v>128</v>
      </c>
      <c r="J33" s="13" t="s">
        <v>144</v>
      </c>
      <c r="K33" s="13" t="s">
        <v>144</v>
      </c>
      <c r="L33" s="49" t="s">
        <v>224</v>
      </c>
    </row>
    <row r="34" spans="1:12">
      <c r="A34" s="13" t="s">
        <v>204</v>
      </c>
      <c r="B34" s="13" t="s">
        <v>225</v>
      </c>
      <c r="C34" s="13" t="s">
        <v>226</v>
      </c>
      <c r="D34" s="13" t="s">
        <v>114</v>
      </c>
      <c r="E34" s="13" t="s">
        <v>227</v>
      </c>
      <c r="F34" s="13" t="s">
        <v>117</v>
      </c>
      <c r="G34" s="13" t="s">
        <v>141</v>
      </c>
      <c r="H34" s="13" t="s">
        <v>171</v>
      </c>
      <c r="I34" s="14" t="s">
        <v>150</v>
      </c>
      <c r="J34" s="13" t="s">
        <v>164</v>
      </c>
      <c r="K34" s="13" t="s">
        <v>144</v>
      </c>
      <c r="L34" s="49" t="s">
        <v>228</v>
      </c>
    </row>
    <row r="35" spans="1:12">
      <c r="A35" s="13" t="s">
        <v>229</v>
      </c>
      <c r="B35" s="13" t="s">
        <v>230</v>
      </c>
      <c r="C35" s="13" t="s">
        <v>231</v>
      </c>
      <c r="D35" s="13" t="s">
        <v>148</v>
      </c>
      <c r="E35" s="13" t="s">
        <v>232</v>
      </c>
      <c r="F35" s="13" t="s">
        <v>145</v>
      </c>
      <c r="G35" s="14" t="s">
        <v>229</v>
      </c>
      <c r="H35" s="13" t="s">
        <v>141</v>
      </c>
      <c r="I35" s="13" t="s">
        <v>164</v>
      </c>
      <c r="J35" s="13" t="s">
        <v>136</v>
      </c>
      <c r="K35" s="13" t="s">
        <v>171</v>
      </c>
      <c r="L35" s="49" t="s">
        <v>233</v>
      </c>
    </row>
    <row r="36" spans="1:12">
      <c r="A36" s="13" t="s">
        <v>155</v>
      </c>
      <c r="B36" s="13" t="s">
        <v>234</v>
      </c>
      <c r="C36" s="13" t="s">
        <v>235</v>
      </c>
      <c r="D36" s="13" t="s">
        <v>214</v>
      </c>
      <c r="E36" s="13" t="s">
        <v>236</v>
      </c>
      <c r="F36" s="13" t="s">
        <v>200</v>
      </c>
      <c r="G36" s="13" t="s">
        <v>171</v>
      </c>
      <c r="H36" s="13" t="s">
        <v>163</v>
      </c>
      <c r="I36" s="13" t="s">
        <v>135</v>
      </c>
      <c r="J36" s="13" t="s">
        <v>154</v>
      </c>
      <c r="K36" s="14" t="s">
        <v>229</v>
      </c>
      <c r="L36" s="49" t="s">
        <v>237</v>
      </c>
    </row>
    <row r="37" spans="1:12">
      <c r="A37" s="13" t="s">
        <v>238</v>
      </c>
      <c r="B37" s="13" t="s">
        <v>239</v>
      </c>
      <c r="C37" s="13" t="s">
        <v>240</v>
      </c>
      <c r="D37" s="13" t="s">
        <v>122</v>
      </c>
      <c r="E37" s="13" t="s">
        <v>241</v>
      </c>
      <c r="F37" s="13" t="s">
        <v>128</v>
      </c>
      <c r="G37" s="13" t="s">
        <v>211</v>
      </c>
      <c r="H37" s="14" t="s">
        <v>204</v>
      </c>
      <c r="I37" s="13" t="s">
        <v>144</v>
      </c>
      <c r="J37" s="13" t="s">
        <v>145</v>
      </c>
      <c r="K37" s="13" t="s">
        <v>154</v>
      </c>
      <c r="L37" s="49" t="s">
        <v>242</v>
      </c>
    </row>
    <row r="38" spans="1:12">
      <c r="A38" s="13" t="s">
        <v>159</v>
      </c>
      <c r="B38" s="13" t="s">
        <v>243</v>
      </c>
      <c r="C38" s="13" t="s">
        <v>244</v>
      </c>
      <c r="D38" s="13" t="s">
        <v>148</v>
      </c>
      <c r="E38" s="13" t="s">
        <v>245</v>
      </c>
      <c r="F38" s="13" t="s">
        <v>134</v>
      </c>
      <c r="G38" s="13" t="s">
        <v>216</v>
      </c>
      <c r="H38" s="13" t="s">
        <v>154</v>
      </c>
      <c r="I38" s="13" t="s">
        <v>175</v>
      </c>
      <c r="J38" s="13" t="s">
        <v>211</v>
      </c>
      <c r="K38" s="14" t="s">
        <v>246</v>
      </c>
      <c r="L38" s="49" t="s">
        <v>247</v>
      </c>
    </row>
    <row r="39" spans="1:12">
      <c r="A39" s="13" t="s">
        <v>195</v>
      </c>
      <c r="B39" s="13" t="s">
        <v>248</v>
      </c>
      <c r="C39" s="13" t="s">
        <v>249</v>
      </c>
      <c r="D39" s="13" t="s">
        <v>114</v>
      </c>
      <c r="E39" s="13" t="s">
        <v>220</v>
      </c>
      <c r="F39" s="14" t="s">
        <v>216</v>
      </c>
      <c r="G39" s="13" t="s">
        <v>164</v>
      </c>
      <c r="H39" s="13" t="s">
        <v>200</v>
      </c>
      <c r="I39" s="13" t="s">
        <v>135</v>
      </c>
      <c r="J39" s="13" t="s">
        <v>171</v>
      </c>
      <c r="K39" s="13" t="s">
        <v>200</v>
      </c>
      <c r="L39" s="49" t="s">
        <v>247</v>
      </c>
    </row>
    <row r="40" spans="1:12">
      <c r="A40" s="13" t="s">
        <v>191</v>
      </c>
      <c r="B40" s="13" t="s">
        <v>250</v>
      </c>
      <c r="C40" s="13" t="s">
        <v>251</v>
      </c>
      <c r="D40" s="13" t="s">
        <v>122</v>
      </c>
      <c r="E40" s="13" t="s">
        <v>252</v>
      </c>
      <c r="F40" s="13" t="s">
        <v>118</v>
      </c>
      <c r="G40" s="14" t="s">
        <v>229</v>
      </c>
      <c r="H40" s="13" t="s">
        <v>171</v>
      </c>
      <c r="I40" s="13" t="s">
        <v>150</v>
      </c>
      <c r="J40" s="13" t="s">
        <v>163</v>
      </c>
      <c r="K40" s="13" t="s">
        <v>141</v>
      </c>
      <c r="L40" s="49" t="s">
        <v>253</v>
      </c>
    </row>
    <row r="41" spans="1:12">
      <c r="A41" s="13" t="s">
        <v>165</v>
      </c>
      <c r="B41" s="13" t="s">
        <v>254</v>
      </c>
      <c r="C41" s="13" t="s">
        <v>255</v>
      </c>
      <c r="D41" s="13" t="s">
        <v>256</v>
      </c>
      <c r="E41" s="13" t="s">
        <v>257</v>
      </c>
      <c r="F41" s="13" t="s">
        <v>171</v>
      </c>
      <c r="G41" s="13" t="s">
        <v>141</v>
      </c>
      <c r="H41" s="13" t="s">
        <v>150</v>
      </c>
      <c r="I41" s="13" t="s">
        <v>163</v>
      </c>
      <c r="J41" s="13" t="s">
        <v>154</v>
      </c>
      <c r="K41" s="14" t="s">
        <v>238</v>
      </c>
      <c r="L41" s="49" t="s">
        <v>258</v>
      </c>
    </row>
    <row r="42" spans="1:12">
      <c r="A42" s="13" t="s">
        <v>259</v>
      </c>
      <c r="B42" s="13" t="s">
        <v>82</v>
      </c>
      <c r="C42" s="13" t="s">
        <v>260</v>
      </c>
      <c r="D42" s="13" t="s">
        <v>114</v>
      </c>
      <c r="E42" s="13" t="s">
        <v>261</v>
      </c>
      <c r="F42" s="13" t="s">
        <v>127</v>
      </c>
      <c r="G42" s="13" t="s">
        <v>171</v>
      </c>
      <c r="H42" s="13" t="s">
        <v>164</v>
      </c>
      <c r="I42" s="13" t="s">
        <v>141</v>
      </c>
      <c r="J42" s="13" t="s">
        <v>259</v>
      </c>
      <c r="K42" s="14" t="s">
        <v>262</v>
      </c>
      <c r="L42" s="49" t="s">
        <v>263</v>
      </c>
    </row>
    <row r="43" spans="1:12">
      <c r="A43" s="13" t="s">
        <v>246</v>
      </c>
      <c r="B43" s="13" t="s">
        <v>264</v>
      </c>
      <c r="C43" s="13" t="s">
        <v>265</v>
      </c>
      <c r="D43" s="13" t="s">
        <v>114</v>
      </c>
      <c r="E43" s="13" t="s">
        <v>266</v>
      </c>
      <c r="F43" s="13" t="s">
        <v>163</v>
      </c>
      <c r="G43" s="13" t="s">
        <v>175</v>
      </c>
      <c r="H43" s="13" t="s">
        <v>145</v>
      </c>
      <c r="I43" s="13" t="s">
        <v>154</v>
      </c>
      <c r="J43" s="13" t="s">
        <v>163</v>
      </c>
      <c r="K43" s="14" t="s">
        <v>259</v>
      </c>
      <c r="L43" s="49" t="s">
        <v>267</v>
      </c>
    </row>
    <row r="44" spans="1:12">
      <c r="A44" s="13" t="s">
        <v>170</v>
      </c>
      <c r="B44" s="13" t="s">
        <v>18</v>
      </c>
      <c r="C44" s="13" t="s">
        <v>268</v>
      </c>
      <c r="D44" s="13" t="s">
        <v>148</v>
      </c>
      <c r="E44" s="13" t="s">
        <v>269</v>
      </c>
      <c r="F44" s="13" t="s">
        <v>135</v>
      </c>
      <c r="G44" s="13" t="s">
        <v>216</v>
      </c>
      <c r="H44" s="13" t="s">
        <v>169</v>
      </c>
      <c r="I44" s="13" t="s">
        <v>171</v>
      </c>
      <c r="J44" s="14" t="s">
        <v>165</v>
      </c>
      <c r="K44" s="13" t="s">
        <v>150</v>
      </c>
      <c r="L44" s="49" t="s">
        <v>267</v>
      </c>
    </row>
    <row r="45" spans="1:12">
      <c r="A45" s="13" t="s">
        <v>262</v>
      </c>
      <c r="B45" s="13" t="s">
        <v>270</v>
      </c>
      <c r="C45" s="13" t="s">
        <v>271</v>
      </c>
      <c r="D45" s="13" t="s">
        <v>122</v>
      </c>
      <c r="E45" s="13" t="s">
        <v>115</v>
      </c>
      <c r="F45" s="13" t="s">
        <v>165</v>
      </c>
      <c r="G45" s="14" t="s">
        <v>165</v>
      </c>
      <c r="H45" s="13" t="s">
        <v>128</v>
      </c>
      <c r="I45" s="13" t="s">
        <v>169</v>
      </c>
      <c r="J45" s="13" t="s">
        <v>150</v>
      </c>
      <c r="K45" s="13" t="s">
        <v>135</v>
      </c>
      <c r="L45" s="49" t="s">
        <v>272</v>
      </c>
    </row>
    <row r="46" spans="1:12">
      <c r="A46" s="13" t="s">
        <v>273</v>
      </c>
      <c r="B46" s="13" t="s">
        <v>274</v>
      </c>
      <c r="C46" s="13" t="s">
        <v>275</v>
      </c>
      <c r="D46" s="13" t="s">
        <v>276</v>
      </c>
      <c r="E46" s="13" t="s">
        <v>277</v>
      </c>
      <c r="F46" s="13" t="s">
        <v>155</v>
      </c>
      <c r="G46" s="13" t="s">
        <v>169</v>
      </c>
      <c r="H46" s="14" t="s">
        <v>199</v>
      </c>
      <c r="I46" s="13" t="s">
        <v>211</v>
      </c>
      <c r="J46" s="13" t="s">
        <v>200</v>
      </c>
      <c r="K46" s="13" t="s">
        <v>128</v>
      </c>
      <c r="L46" s="49" t="s">
        <v>272</v>
      </c>
    </row>
    <row r="47" spans="1:12">
      <c r="A47" s="13" t="s">
        <v>278</v>
      </c>
      <c r="B47" s="13" t="s">
        <v>14</v>
      </c>
      <c r="C47" s="13" t="s">
        <v>279</v>
      </c>
      <c r="D47" s="13" t="s">
        <v>148</v>
      </c>
      <c r="E47" s="13" t="s">
        <v>280</v>
      </c>
      <c r="F47" s="13" t="s">
        <v>211</v>
      </c>
      <c r="G47" s="13" t="s">
        <v>155</v>
      </c>
      <c r="H47" s="13" t="s">
        <v>169</v>
      </c>
      <c r="I47" s="13" t="s">
        <v>164</v>
      </c>
      <c r="J47" s="13" t="s">
        <v>135</v>
      </c>
      <c r="K47" s="14" t="s">
        <v>262</v>
      </c>
      <c r="L47" s="49" t="s">
        <v>281</v>
      </c>
    </row>
    <row r="48" spans="1:12">
      <c r="A48" s="13" t="s">
        <v>179</v>
      </c>
      <c r="B48" s="13" t="s">
        <v>282</v>
      </c>
      <c r="C48" s="13" t="s">
        <v>283</v>
      </c>
      <c r="D48" s="13" t="s">
        <v>284</v>
      </c>
      <c r="E48" s="13" t="s">
        <v>257</v>
      </c>
      <c r="F48" s="13" t="s">
        <v>175</v>
      </c>
      <c r="G48" s="14" t="s">
        <v>246</v>
      </c>
      <c r="H48" s="13" t="s">
        <v>238</v>
      </c>
      <c r="I48" s="13" t="s">
        <v>200</v>
      </c>
      <c r="J48" s="13" t="s">
        <v>175</v>
      </c>
      <c r="K48" s="13" t="s">
        <v>200</v>
      </c>
      <c r="L48" s="49" t="s">
        <v>281</v>
      </c>
    </row>
    <row r="49" spans="1:12">
      <c r="A49" s="13" t="s">
        <v>285</v>
      </c>
      <c r="B49" s="13" t="s">
        <v>286</v>
      </c>
      <c r="C49" s="13" t="s">
        <v>287</v>
      </c>
      <c r="D49" s="13" t="s">
        <v>214</v>
      </c>
      <c r="E49" s="13" t="s">
        <v>245</v>
      </c>
      <c r="F49" s="13" t="s">
        <v>229</v>
      </c>
      <c r="G49" s="13" t="s">
        <v>135</v>
      </c>
      <c r="H49" s="13" t="s">
        <v>118</v>
      </c>
      <c r="I49" s="14" t="s">
        <v>259</v>
      </c>
      <c r="J49" s="13" t="s">
        <v>238</v>
      </c>
      <c r="K49" s="13" t="s">
        <v>163</v>
      </c>
      <c r="L49" s="49" t="s">
        <v>288</v>
      </c>
    </row>
    <row r="50" spans="1:12">
      <c r="A50" s="13" t="s">
        <v>187</v>
      </c>
      <c r="B50" s="13" t="s">
        <v>289</v>
      </c>
      <c r="C50" s="13" t="s">
        <v>290</v>
      </c>
      <c r="D50" s="13" t="s">
        <v>148</v>
      </c>
      <c r="E50" s="13" t="s">
        <v>227</v>
      </c>
      <c r="F50" s="13" t="s">
        <v>159</v>
      </c>
      <c r="G50" s="13" t="s">
        <v>175</v>
      </c>
      <c r="H50" s="13" t="s">
        <v>134</v>
      </c>
      <c r="I50" s="13" t="s">
        <v>155</v>
      </c>
      <c r="J50" s="13" t="s">
        <v>144</v>
      </c>
      <c r="K50" s="14" t="s">
        <v>179</v>
      </c>
      <c r="L50" s="49" t="s">
        <v>288</v>
      </c>
    </row>
    <row r="51" spans="1:12">
      <c r="A51" s="13" t="s">
        <v>291</v>
      </c>
      <c r="B51" s="13" t="s">
        <v>292</v>
      </c>
      <c r="C51" s="13" t="s">
        <v>293</v>
      </c>
      <c r="D51" s="13" t="s">
        <v>256</v>
      </c>
      <c r="E51" s="13" t="s">
        <v>294</v>
      </c>
      <c r="F51" s="13" t="s">
        <v>164</v>
      </c>
      <c r="G51" s="14" t="s">
        <v>246</v>
      </c>
      <c r="H51" s="13" t="s">
        <v>195</v>
      </c>
      <c r="I51" s="13" t="s">
        <v>163</v>
      </c>
      <c r="J51" s="13" t="s">
        <v>155</v>
      </c>
      <c r="K51" s="13" t="s">
        <v>116</v>
      </c>
      <c r="L51" s="49" t="s">
        <v>295</v>
      </c>
    </row>
    <row r="52" spans="1:12">
      <c r="A52" s="13" t="s">
        <v>196</v>
      </c>
      <c r="B52" s="13" t="s">
        <v>296</v>
      </c>
      <c r="C52" s="13" t="s">
        <v>297</v>
      </c>
      <c r="D52" s="13" t="s">
        <v>122</v>
      </c>
      <c r="E52" s="13" t="s">
        <v>298</v>
      </c>
      <c r="F52" s="13" t="s">
        <v>141</v>
      </c>
      <c r="G52" s="13" t="s">
        <v>195</v>
      </c>
      <c r="H52" s="13" t="s">
        <v>229</v>
      </c>
      <c r="I52" s="14" t="s">
        <v>195</v>
      </c>
      <c r="J52" s="13" t="s">
        <v>200</v>
      </c>
      <c r="K52" s="13" t="s">
        <v>171</v>
      </c>
      <c r="L52" s="49" t="s">
        <v>299</v>
      </c>
    </row>
    <row r="53" spans="1:12">
      <c r="A53" s="13" t="s">
        <v>199</v>
      </c>
      <c r="B53" s="13" t="s">
        <v>56</v>
      </c>
      <c r="C53" s="13" t="s">
        <v>300</v>
      </c>
      <c r="D53" s="13" t="s">
        <v>114</v>
      </c>
      <c r="E53" s="13" t="s">
        <v>261</v>
      </c>
      <c r="F53" s="13" t="s">
        <v>171</v>
      </c>
      <c r="G53" s="13" t="s">
        <v>191</v>
      </c>
      <c r="H53" s="13" t="s">
        <v>150</v>
      </c>
      <c r="I53" s="13" t="s">
        <v>170</v>
      </c>
      <c r="J53" s="14" t="s">
        <v>262</v>
      </c>
      <c r="K53" s="13" t="s">
        <v>127</v>
      </c>
      <c r="L53" s="49" t="s">
        <v>301</v>
      </c>
    </row>
    <row r="54" spans="1:12">
      <c r="A54" s="13" t="s">
        <v>302</v>
      </c>
      <c r="B54" s="13" t="s">
        <v>303</v>
      </c>
      <c r="C54" s="13" t="s">
        <v>304</v>
      </c>
      <c r="D54" s="13" t="s">
        <v>148</v>
      </c>
      <c r="E54" s="13" t="s">
        <v>305</v>
      </c>
      <c r="F54" s="13" t="s">
        <v>169</v>
      </c>
      <c r="G54" s="13" t="s">
        <v>118</v>
      </c>
      <c r="H54" s="13" t="s">
        <v>165</v>
      </c>
      <c r="I54" s="13" t="s">
        <v>262</v>
      </c>
      <c r="J54" s="13" t="s">
        <v>164</v>
      </c>
      <c r="K54" s="14" t="s">
        <v>278</v>
      </c>
      <c r="L54" s="49" t="s">
        <v>301</v>
      </c>
    </row>
    <row r="55" spans="1:12">
      <c r="A55" s="13" t="s">
        <v>306</v>
      </c>
      <c r="B55" s="13" t="s">
        <v>307</v>
      </c>
      <c r="C55" s="13" t="s">
        <v>308</v>
      </c>
      <c r="D55" s="13" t="s">
        <v>122</v>
      </c>
      <c r="E55" s="13" t="s">
        <v>245</v>
      </c>
      <c r="F55" s="13" t="s">
        <v>154</v>
      </c>
      <c r="G55" s="14" t="s">
        <v>191</v>
      </c>
      <c r="H55" s="13" t="s">
        <v>155</v>
      </c>
      <c r="I55" s="13" t="s">
        <v>211</v>
      </c>
      <c r="J55" s="13" t="s">
        <v>229</v>
      </c>
      <c r="K55" s="13" t="s">
        <v>163</v>
      </c>
      <c r="L55" s="49" t="s">
        <v>301</v>
      </c>
    </row>
    <row r="56" spans="1:12">
      <c r="A56" s="13" t="s">
        <v>309</v>
      </c>
      <c r="B56" s="13" t="s">
        <v>310</v>
      </c>
      <c r="C56" s="13" t="s">
        <v>311</v>
      </c>
      <c r="D56" s="13" t="s">
        <v>132</v>
      </c>
      <c r="E56" s="13" t="s">
        <v>312</v>
      </c>
      <c r="F56" s="13" t="s">
        <v>134</v>
      </c>
      <c r="G56" s="13" t="s">
        <v>195</v>
      </c>
      <c r="H56" s="14" t="s">
        <v>285</v>
      </c>
      <c r="I56" s="13" t="s">
        <v>229</v>
      </c>
      <c r="J56" s="13" t="s">
        <v>141</v>
      </c>
      <c r="K56" s="13" t="s">
        <v>204</v>
      </c>
      <c r="L56" s="49" t="s">
        <v>313</v>
      </c>
    </row>
    <row r="57" spans="1:12">
      <c r="A57" s="13" t="s">
        <v>314</v>
      </c>
      <c r="B57" s="13" t="s">
        <v>315</v>
      </c>
      <c r="C57" s="13" t="s">
        <v>316</v>
      </c>
      <c r="D57" s="13" t="s">
        <v>148</v>
      </c>
      <c r="E57" s="13" t="s">
        <v>220</v>
      </c>
      <c r="F57" s="13" t="s">
        <v>170</v>
      </c>
      <c r="G57" s="13" t="s">
        <v>150</v>
      </c>
      <c r="H57" s="13" t="s">
        <v>216</v>
      </c>
      <c r="I57" s="14" t="s">
        <v>278</v>
      </c>
      <c r="J57" s="13" t="s">
        <v>127</v>
      </c>
      <c r="K57" s="13" t="s">
        <v>211</v>
      </c>
      <c r="L57" s="49" t="s">
        <v>317</v>
      </c>
    </row>
    <row r="58" spans="1:12">
      <c r="A58" s="13" t="s">
        <v>318</v>
      </c>
      <c r="B58" s="13" t="s">
        <v>319</v>
      </c>
      <c r="C58" s="13" t="s">
        <v>320</v>
      </c>
      <c r="D58" s="13" t="s">
        <v>122</v>
      </c>
      <c r="E58" s="13" t="s">
        <v>241</v>
      </c>
      <c r="F58" s="14" t="s">
        <v>291</v>
      </c>
      <c r="G58" s="13" t="s">
        <v>204</v>
      </c>
      <c r="H58" s="13" t="s">
        <v>135</v>
      </c>
      <c r="I58" s="13" t="s">
        <v>169</v>
      </c>
      <c r="J58" s="13" t="s">
        <v>238</v>
      </c>
      <c r="K58" s="13" t="s">
        <v>259</v>
      </c>
      <c r="L58" s="49" t="s">
        <v>321</v>
      </c>
    </row>
    <row r="59" spans="1:12">
      <c r="A59" s="13" t="s">
        <v>322</v>
      </c>
      <c r="B59" s="13" t="s">
        <v>323</v>
      </c>
      <c r="C59" s="13" t="s">
        <v>324</v>
      </c>
      <c r="D59" s="13" t="s">
        <v>148</v>
      </c>
      <c r="E59" s="13" t="s">
        <v>325</v>
      </c>
      <c r="F59" s="13" t="s">
        <v>144</v>
      </c>
      <c r="G59" s="13" t="s">
        <v>159</v>
      </c>
      <c r="H59" s="13" t="s">
        <v>163</v>
      </c>
      <c r="I59" s="13" t="s">
        <v>155</v>
      </c>
      <c r="J59" s="13" t="s">
        <v>211</v>
      </c>
      <c r="K59" s="14" t="s">
        <v>302</v>
      </c>
      <c r="L59" s="49" t="s">
        <v>326</v>
      </c>
    </row>
    <row r="60" spans="1:12">
      <c r="A60" s="13" t="s">
        <v>327</v>
      </c>
      <c r="B60" s="13" t="s">
        <v>328</v>
      </c>
      <c r="C60" s="13" t="s">
        <v>329</v>
      </c>
      <c r="D60" s="13" t="s">
        <v>114</v>
      </c>
      <c r="E60" s="13" t="s">
        <v>330</v>
      </c>
      <c r="F60" s="14" t="s">
        <v>187</v>
      </c>
      <c r="G60" s="13" t="s">
        <v>204</v>
      </c>
      <c r="H60" s="13" t="s">
        <v>179</v>
      </c>
      <c r="I60" s="13" t="s">
        <v>216</v>
      </c>
      <c r="J60" s="13" t="s">
        <v>229</v>
      </c>
      <c r="K60" s="13" t="s">
        <v>119</v>
      </c>
      <c r="L60" s="49" t="s">
        <v>331</v>
      </c>
    </row>
    <row r="61" spans="1:12">
      <c r="A61" s="13" t="s">
        <v>332</v>
      </c>
      <c r="B61" s="13" t="s">
        <v>333</v>
      </c>
      <c r="C61" s="13" t="s">
        <v>334</v>
      </c>
      <c r="D61" s="13" t="s">
        <v>148</v>
      </c>
      <c r="E61" s="13" t="s">
        <v>335</v>
      </c>
      <c r="F61" s="13" t="s">
        <v>145</v>
      </c>
      <c r="G61" s="13" t="s">
        <v>145</v>
      </c>
      <c r="H61" s="13" t="s">
        <v>191</v>
      </c>
      <c r="I61" s="13" t="s">
        <v>204</v>
      </c>
      <c r="J61" s="14" t="s">
        <v>278</v>
      </c>
      <c r="K61" s="13" t="s">
        <v>145</v>
      </c>
      <c r="L61" s="49" t="s">
        <v>331</v>
      </c>
    </row>
    <row r="62" spans="1:12">
      <c r="A62" s="13" t="s">
        <v>336</v>
      </c>
      <c r="B62" s="13" t="s">
        <v>337</v>
      </c>
      <c r="C62" s="13" t="s">
        <v>338</v>
      </c>
      <c r="D62" s="13" t="s">
        <v>122</v>
      </c>
      <c r="E62" s="13" t="s">
        <v>194</v>
      </c>
      <c r="F62" s="13" t="s">
        <v>204</v>
      </c>
      <c r="G62" s="13" t="s">
        <v>262</v>
      </c>
      <c r="H62" s="13" t="s">
        <v>211</v>
      </c>
      <c r="I62" s="14" t="s">
        <v>339</v>
      </c>
      <c r="J62" s="13" t="s">
        <v>204</v>
      </c>
      <c r="K62" s="13" t="s">
        <v>134</v>
      </c>
      <c r="L62" s="49" t="s">
        <v>340</v>
      </c>
    </row>
    <row r="63" spans="1:12">
      <c r="A63" s="13" t="s">
        <v>341</v>
      </c>
      <c r="B63" s="13" t="s">
        <v>342</v>
      </c>
      <c r="C63" s="13" t="s">
        <v>343</v>
      </c>
      <c r="D63" s="13" t="s">
        <v>174</v>
      </c>
      <c r="E63" s="13" t="s">
        <v>344</v>
      </c>
      <c r="F63" s="13" t="s">
        <v>164</v>
      </c>
      <c r="G63" s="13" t="s">
        <v>163</v>
      </c>
      <c r="H63" s="13" t="s">
        <v>204</v>
      </c>
      <c r="I63" s="13" t="s">
        <v>200</v>
      </c>
      <c r="J63" s="13" t="s">
        <v>170</v>
      </c>
      <c r="K63" s="14" t="s">
        <v>170</v>
      </c>
      <c r="L63" s="49" t="s">
        <v>340</v>
      </c>
    </row>
    <row r="64" spans="1:12">
      <c r="A64" s="13" t="s">
        <v>207</v>
      </c>
      <c r="B64" s="13" t="s">
        <v>345</v>
      </c>
      <c r="C64" s="13" t="s">
        <v>346</v>
      </c>
      <c r="D64" s="13" t="s">
        <v>214</v>
      </c>
      <c r="E64" s="13" t="s">
        <v>115</v>
      </c>
      <c r="F64" s="13" t="s">
        <v>229</v>
      </c>
      <c r="G64" s="13" t="s">
        <v>163</v>
      </c>
      <c r="H64" s="14" t="s">
        <v>196</v>
      </c>
      <c r="I64" s="13" t="s">
        <v>216</v>
      </c>
      <c r="J64" s="13" t="s">
        <v>246</v>
      </c>
      <c r="K64" s="13" t="s">
        <v>141</v>
      </c>
      <c r="L64" s="49" t="s">
        <v>347</v>
      </c>
    </row>
    <row r="65" spans="1:12">
      <c r="A65" s="13" t="s">
        <v>348</v>
      </c>
      <c r="B65" s="13" t="s">
        <v>349</v>
      </c>
      <c r="C65" s="13" t="s">
        <v>350</v>
      </c>
      <c r="D65" s="13" t="s">
        <v>214</v>
      </c>
      <c r="E65" s="13" t="s">
        <v>162</v>
      </c>
      <c r="F65" s="13" t="s">
        <v>200</v>
      </c>
      <c r="G65" s="13" t="s">
        <v>238</v>
      </c>
      <c r="H65" s="14" t="s">
        <v>179</v>
      </c>
      <c r="I65" s="13" t="s">
        <v>273</v>
      </c>
      <c r="J65" s="13" t="s">
        <v>204</v>
      </c>
      <c r="K65" s="13" t="s">
        <v>169</v>
      </c>
      <c r="L65" s="49" t="s">
        <v>351</v>
      </c>
    </row>
    <row r="66" spans="1:12">
      <c r="A66" s="13" t="s">
        <v>352</v>
      </c>
      <c r="B66" s="13" t="s">
        <v>353</v>
      </c>
      <c r="C66" s="13" t="s">
        <v>354</v>
      </c>
      <c r="D66" s="13" t="s">
        <v>122</v>
      </c>
      <c r="E66" s="13" t="s">
        <v>236</v>
      </c>
      <c r="F66" s="13" t="s">
        <v>179</v>
      </c>
      <c r="G66" s="13" t="s">
        <v>117</v>
      </c>
      <c r="H66" s="13" t="s">
        <v>229</v>
      </c>
      <c r="I66" s="13" t="s">
        <v>191</v>
      </c>
      <c r="J66" s="13" t="s">
        <v>150</v>
      </c>
      <c r="K66" s="14" t="s">
        <v>309</v>
      </c>
      <c r="L66" s="49" t="s">
        <v>355</v>
      </c>
    </row>
    <row r="67" spans="1:12">
      <c r="A67" s="13" t="s">
        <v>356</v>
      </c>
      <c r="B67" s="13" t="s">
        <v>35</v>
      </c>
      <c r="C67" s="13" t="s">
        <v>357</v>
      </c>
      <c r="D67" s="13" t="s">
        <v>174</v>
      </c>
      <c r="E67" s="13" t="s">
        <v>261</v>
      </c>
      <c r="F67" s="13" t="s">
        <v>191</v>
      </c>
      <c r="G67" s="13" t="s">
        <v>200</v>
      </c>
      <c r="H67" s="13" t="s">
        <v>211</v>
      </c>
      <c r="I67" s="13" t="s">
        <v>246</v>
      </c>
      <c r="J67" s="13" t="s">
        <v>216</v>
      </c>
      <c r="K67" s="14" t="s">
        <v>327</v>
      </c>
      <c r="L67" s="49" t="s">
        <v>358</v>
      </c>
    </row>
    <row r="68" spans="1:12">
      <c r="A68" s="13" t="s">
        <v>359</v>
      </c>
      <c r="B68" s="13" t="s">
        <v>360</v>
      </c>
      <c r="C68" s="13" t="s">
        <v>361</v>
      </c>
      <c r="D68" s="13" t="s">
        <v>284</v>
      </c>
      <c r="E68" s="13" t="s">
        <v>153</v>
      </c>
      <c r="F68" s="13" t="s">
        <v>278</v>
      </c>
      <c r="G68" s="13" t="s">
        <v>144</v>
      </c>
      <c r="H68" s="13" t="s">
        <v>141</v>
      </c>
      <c r="I68" s="14" t="s">
        <v>339</v>
      </c>
      <c r="J68" s="13" t="s">
        <v>169</v>
      </c>
      <c r="K68" s="13" t="s">
        <v>199</v>
      </c>
      <c r="L68" s="49" t="s">
        <v>362</v>
      </c>
    </row>
    <row r="69" spans="1:12">
      <c r="A69" s="13" t="s">
        <v>363</v>
      </c>
      <c r="B69" s="13" t="s">
        <v>364</v>
      </c>
      <c r="C69" s="13" t="s">
        <v>365</v>
      </c>
      <c r="D69" s="13" t="s">
        <v>122</v>
      </c>
      <c r="E69" s="13" t="s">
        <v>194</v>
      </c>
      <c r="F69" s="14" t="s">
        <v>339</v>
      </c>
      <c r="G69" s="13" t="s">
        <v>165</v>
      </c>
      <c r="H69" s="13" t="s">
        <v>273</v>
      </c>
      <c r="I69" s="13" t="s">
        <v>145</v>
      </c>
      <c r="J69" s="13" t="s">
        <v>141</v>
      </c>
      <c r="K69" s="13" t="s">
        <v>216</v>
      </c>
      <c r="L69" s="49" t="s">
        <v>362</v>
      </c>
    </row>
    <row r="70" spans="1:12">
      <c r="A70" s="13" t="s">
        <v>366</v>
      </c>
      <c r="B70" s="13" t="s">
        <v>367</v>
      </c>
      <c r="C70" s="13" t="s">
        <v>368</v>
      </c>
      <c r="D70" s="13" t="s">
        <v>132</v>
      </c>
      <c r="E70" s="13" t="s">
        <v>153</v>
      </c>
      <c r="F70" s="13" t="s">
        <v>155</v>
      </c>
      <c r="G70" s="14" t="s">
        <v>262</v>
      </c>
      <c r="H70" s="13" t="s">
        <v>165</v>
      </c>
      <c r="I70" s="13" t="s">
        <v>204</v>
      </c>
      <c r="J70" s="13" t="s">
        <v>216</v>
      </c>
      <c r="K70" s="13" t="s">
        <v>204</v>
      </c>
      <c r="L70" s="49" t="s">
        <v>369</v>
      </c>
    </row>
    <row r="71" spans="1:12">
      <c r="A71" s="13" t="s">
        <v>217</v>
      </c>
      <c r="B71" s="13" t="s">
        <v>370</v>
      </c>
      <c r="C71" s="13" t="s">
        <v>371</v>
      </c>
      <c r="D71" s="13" t="s">
        <v>284</v>
      </c>
      <c r="E71" s="13" t="s">
        <v>115</v>
      </c>
      <c r="F71" s="13" t="s">
        <v>150</v>
      </c>
      <c r="G71" s="14" t="s">
        <v>309</v>
      </c>
      <c r="H71" s="13" t="s">
        <v>191</v>
      </c>
      <c r="I71" s="13" t="s">
        <v>159</v>
      </c>
      <c r="J71" s="13" t="s">
        <v>278</v>
      </c>
      <c r="K71" s="13" t="s">
        <v>175</v>
      </c>
      <c r="L71" s="49" t="s">
        <v>372</v>
      </c>
    </row>
    <row r="72" spans="1:12">
      <c r="A72" s="13" t="s">
        <v>221</v>
      </c>
      <c r="B72" s="13" t="s">
        <v>373</v>
      </c>
      <c r="C72" s="13" t="s">
        <v>374</v>
      </c>
      <c r="D72" s="13" t="s">
        <v>214</v>
      </c>
      <c r="E72" s="13" t="s">
        <v>236</v>
      </c>
      <c r="F72" s="13" t="s">
        <v>238</v>
      </c>
      <c r="G72" s="13" t="s">
        <v>259</v>
      </c>
      <c r="H72" s="13" t="s">
        <v>259</v>
      </c>
      <c r="I72" s="13" t="s">
        <v>141</v>
      </c>
      <c r="J72" s="14" t="s">
        <v>170</v>
      </c>
      <c r="K72" s="13" t="s">
        <v>150</v>
      </c>
      <c r="L72" s="49" t="s">
        <v>372</v>
      </c>
    </row>
    <row r="73" spans="1:12">
      <c r="A73" s="13" t="s">
        <v>375</v>
      </c>
      <c r="B73" s="13" t="s">
        <v>376</v>
      </c>
      <c r="C73" s="13" t="s">
        <v>377</v>
      </c>
      <c r="D73" s="13" t="s">
        <v>122</v>
      </c>
      <c r="E73" s="13" t="s">
        <v>378</v>
      </c>
      <c r="F73" s="13" t="s">
        <v>259</v>
      </c>
      <c r="G73" s="13" t="s">
        <v>285</v>
      </c>
      <c r="H73" s="13" t="s">
        <v>238</v>
      </c>
      <c r="I73" s="14" t="s">
        <v>187</v>
      </c>
      <c r="J73" s="13" t="s">
        <v>159</v>
      </c>
      <c r="K73" s="13" t="s">
        <v>134</v>
      </c>
      <c r="L73" s="49" t="s">
        <v>379</v>
      </c>
    </row>
    <row r="74" spans="1:12">
      <c r="A74" s="13" t="s">
        <v>380</v>
      </c>
      <c r="B74" s="13" t="s">
        <v>381</v>
      </c>
      <c r="C74" s="13" t="s">
        <v>382</v>
      </c>
      <c r="D74" s="13" t="s">
        <v>148</v>
      </c>
      <c r="E74" s="13" t="s">
        <v>149</v>
      </c>
      <c r="F74" s="13" t="s">
        <v>195</v>
      </c>
      <c r="G74" s="13" t="s">
        <v>200</v>
      </c>
      <c r="H74" s="13" t="s">
        <v>259</v>
      </c>
      <c r="I74" s="14" t="s">
        <v>170</v>
      </c>
      <c r="J74" s="13" t="s">
        <v>195</v>
      </c>
      <c r="K74" s="13" t="s">
        <v>155</v>
      </c>
      <c r="L74" s="49" t="s">
        <v>379</v>
      </c>
    </row>
    <row r="75" spans="1:12">
      <c r="A75" s="13" t="s">
        <v>383</v>
      </c>
      <c r="B75" s="13" t="s">
        <v>384</v>
      </c>
      <c r="C75" s="13" t="s">
        <v>385</v>
      </c>
      <c r="D75" s="13" t="s">
        <v>148</v>
      </c>
      <c r="E75" s="13" t="s">
        <v>386</v>
      </c>
      <c r="F75" s="14" t="s">
        <v>339</v>
      </c>
      <c r="G75" s="13" t="s">
        <v>135</v>
      </c>
      <c r="H75" s="13" t="s">
        <v>117</v>
      </c>
      <c r="I75" s="13" t="s">
        <v>285</v>
      </c>
      <c r="J75" s="13" t="s">
        <v>199</v>
      </c>
      <c r="K75" s="13" t="s">
        <v>285</v>
      </c>
      <c r="L75" s="49" t="s">
        <v>387</v>
      </c>
    </row>
    <row r="76" spans="1:12">
      <c r="A76" s="13" t="s">
        <v>388</v>
      </c>
      <c r="B76" s="13" t="s">
        <v>25</v>
      </c>
      <c r="C76" s="13" t="s">
        <v>389</v>
      </c>
      <c r="D76" s="13" t="s">
        <v>174</v>
      </c>
      <c r="E76" s="13" t="s">
        <v>390</v>
      </c>
      <c r="F76" s="13" t="s">
        <v>238</v>
      </c>
      <c r="G76" s="13" t="s">
        <v>170</v>
      </c>
      <c r="H76" s="13" t="s">
        <v>159</v>
      </c>
      <c r="I76" s="14" t="s">
        <v>273</v>
      </c>
      <c r="J76" s="13" t="s">
        <v>159</v>
      </c>
      <c r="K76" s="13" t="s">
        <v>159</v>
      </c>
      <c r="L76" s="49" t="s">
        <v>391</v>
      </c>
    </row>
    <row r="77" spans="1:12">
      <c r="A77" s="13" t="s">
        <v>392</v>
      </c>
      <c r="B77" s="13" t="s">
        <v>393</v>
      </c>
      <c r="C77" s="13" t="s">
        <v>394</v>
      </c>
      <c r="D77" s="13" t="s">
        <v>214</v>
      </c>
      <c r="E77" s="13" t="s">
        <v>395</v>
      </c>
      <c r="F77" s="13" t="s">
        <v>195</v>
      </c>
      <c r="G77" s="14" t="s">
        <v>291</v>
      </c>
      <c r="H77" s="13" t="s">
        <v>246</v>
      </c>
      <c r="I77" s="13" t="s">
        <v>191</v>
      </c>
      <c r="J77" s="13" t="s">
        <v>191</v>
      </c>
      <c r="K77" s="13" t="s">
        <v>238</v>
      </c>
      <c r="L77" s="49" t="s">
        <v>396</v>
      </c>
    </row>
    <row r="78" spans="1:12">
      <c r="A78" s="13" t="s">
        <v>397</v>
      </c>
      <c r="B78" s="13" t="s">
        <v>398</v>
      </c>
      <c r="C78" s="13" t="s">
        <v>399</v>
      </c>
      <c r="D78" s="13" t="s">
        <v>132</v>
      </c>
      <c r="E78" s="13" t="s">
        <v>400</v>
      </c>
      <c r="F78" s="13" t="s">
        <v>262</v>
      </c>
      <c r="G78" s="13" t="s">
        <v>159</v>
      </c>
      <c r="H78" s="13" t="s">
        <v>159</v>
      </c>
      <c r="I78" s="13" t="s">
        <v>195</v>
      </c>
      <c r="J78" s="13" t="s">
        <v>165</v>
      </c>
      <c r="K78" s="14" t="s">
        <v>273</v>
      </c>
      <c r="L78" s="49" t="s">
        <v>401</v>
      </c>
    </row>
    <row r="79" spans="1:12">
      <c r="A79" s="13" t="s">
        <v>224</v>
      </c>
      <c r="B79" s="13" t="s">
        <v>402</v>
      </c>
      <c r="C79" s="13" t="s">
        <v>403</v>
      </c>
      <c r="D79" s="13" t="s">
        <v>148</v>
      </c>
      <c r="E79" s="13" t="s">
        <v>404</v>
      </c>
      <c r="F79" s="13" t="s">
        <v>191</v>
      </c>
      <c r="G79" s="13" t="s">
        <v>196</v>
      </c>
      <c r="H79" s="13" t="s">
        <v>262</v>
      </c>
      <c r="I79" s="13" t="s">
        <v>144</v>
      </c>
      <c r="J79" s="13" t="s">
        <v>191</v>
      </c>
      <c r="K79" s="14" t="s">
        <v>314</v>
      </c>
      <c r="L79" s="49" t="s">
        <v>405</v>
      </c>
    </row>
    <row r="80" spans="1:12">
      <c r="A80" s="13" t="s">
        <v>228</v>
      </c>
      <c r="B80" s="13" t="s">
        <v>406</v>
      </c>
      <c r="C80" s="13" t="s">
        <v>407</v>
      </c>
      <c r="D80" s="13" t="s">
        <v>284</v>
      </c>
      <c r="E80" s="13" t="s">
        <v>194</v>
      </c>
      <c r="F80" s="13" t="s">
        <v>302</v>
      </c>
      <c r="G80" s="13" t="s">
        <v>306</v>
      </c>
      <c r="H80" s="13" t="s">
        <v>216</v>
      </c>
      <c r="I80" s="13" t="s">
        <v>229</v>
      </c>
      <c r="J80" s="13" t="s">
        <v>145</v>
      </c>
      <c r="K80" s="14" t="s">
        <v>332</v>
      </c>
      <c r="L80" s="49" t="s">
        <v>408</v>
      </c>
    </row>
    <row r="81" spans="1:12">
      <c r="A81" s="13" t="s">
        <v>233</v>
      </c>
      <c r="B81" s="13" t="s">
        <v>409</v>
      </c>
      <c r="C81" s="13" t="s">
        <v>410</v>
      </c>
      <c r="D81" s="13" t="s">
        <v>411</v>
      </c>
      <c r="E81" s="13" t="s">
        <v>412</v>
      </c>
      <c r="F81" s="13" t="s">
        <v>150</v>
      </c>
      <c r="G81" s="13" t="s">
        <v>199</v>
      </c>
      <c r="H81" s="14" t="s">
        <v>318</v>
      </c>
      <c r="I81" s="13" t="s">
        <v>238</v>
      </c>
      <c r="J81" s="13" t="s">
        <v>273</v>
      </c>
      <c r="K81" s="13" t="s">
        <v>191</v>
      </c>
      <c r="L81" s="49" t="s">
        <v>413</v>
      </c>
    </row>
    <row r="82" spans="1:12">
      <c r="A82" s="13" t="s">
        <v>414</v>
      </c>
      <c r="B82" s="13" t="s">
        <v>415</v>
      </c>
      <c r="C82" s="13" t="s">
        <v>416</v>
      </c>
      <c r="D82" s="13" t="s">
        <v>214</v>
      </c>
      <c r="E82" s="13" t="s">
        <v>126</v>
      </c>
      <c r="F82" s="13" t="s">
        <v>285</v>
      </c>
      <c r="G82" s="13" t="s">
        <v>278</v>
      </c>
      <c r="H82" s="13" t="s">
        <v>195</v>
      </c>
      <c r="I82" s="13" t="s">
        <v>145</v>
      </c>
      <c r="J82" s="14" t="s">
        <v>306</v>
      </c>
      <c r="K82" s="13" t="s">
        <v>291</v>
      </c>
      <c r="L82" s="49" t="s">
        <v>417</v>
      </c>
    </row>
    <row r="83" spans="1:12">
      <c r="A83" s="13" t="s">
        <v>418</v>
      </c>
      <c r="B83" s="13" t="s">
        <v>419</v>
      </c>
      <c r="C83" s="13" t="s">
        <v>420</v>
      </c>
      <c r="D83" s="13" t="s">
        <v>122</v>
      </c>
      <c r="E83" s="13" t="s">
        <v>421</v>
      </c>
      <c r="F83" s="13" t="s">
        <v>318</v>
      </c>
      <c r="G83" s="13" t="s">
        <v>259</v>
      </c>
      <c r="H83" s="13" t="s">
        <v>170</v>
      </c>
      <c r="I83" s="13" t="s">
        <v>159</v>
      </c>
      <c r="J83" s="13" t="s">
        <v>155</v>
      </c>
      <c r="K83" s="14" t="s">
        <v>318</v>
      </c>
      <c r="L83" s="49" t="s">
        <v>422</v>
      </c>
    </row>
    <row r="84" spans="1:12">
      <c r="A84" s="13" t="s">
        <v>423</v>
      </c>
      <c r="B84" s="13" t="s">
        <v>424</v>
      </c>
      <c r="C84" s="13" t="s">
        <v>425</v>
      </c>
      <c r="D84" s="13" t="s">
        <v>426</v>
      </c>
      <c r="E84" s="13" t="s">
        <v>427</v>
      </c>
      <c r="F84" s="13" t="s">
        <v>327</v>
      </c>
      <c r="G84" s="13" t="s">
        <v>238</v>
      </c>
      <c r="H84" s="13" t="s">
        <v>246</v>
      </c>
      <c r="I84" s="13" t="s">
        <v>259</v>
      </c>
      <c r="J84" s="13" t="s">
        <v>246</v>
      </c>
      <c r="K84" s="14" t="s">
        <v>339</v>
      </c>
      <c r="L84" s="49" t="s">
        <v>428</v>
      </c>
    </row>
    <row r="85" spans="1:12">
      <c r="A85" s="13" t="s">
        <v>237</v>
      </c>
      <c r="B85" s="13" t="s">
        <v>429</v>
      </c>
      <c r="C85" s="13" t="s">
        <v>430</v>
      </c>
      <c r="D85" s="13" t="s">
        <v>214</v>
      </c>
      <c r="E85" s="13" t="s">
        <v>431</v>
      </c>
      <c r="F85" s="13" t="s">
        <v>259</v>
      </c>
      <c r="G85" s="14" t="s">
        <v>196</v>
      </c>
      <c r="H85" s="13" t="s">
        <v>285</v>
      </c>
      <c r="I85" s="13" t="s">
        <v>238</v>
      </c>
      <c r="J85" s="13" t="s">
        <v>285</v>
      </c>
      <c r="K85" s="13" t="s">
        <v>179</v>
      </c>
      <c r="L85" s="49" t="s">
        <v>428</v>
      </c>
    </row>
    <row r="86" spans="1:12">
      <c r="A86" s="13" t="s">
        <v>432</v>
      </c>
      <c r="B86" s="13" t="s">
        <v>433</v>
      </c>
      <c r="C86" s="13" t="s">
        <v>434</v>
      </c>
      <c r="D86" s="13" t="s">
        <v>114</v>
      </c>
      <c r="E86" s="13" t="s">
        <v>435</v>
      </c>
      <c r="F86" s="13" t="s">
        <v>273</v>
      </c>
      <c r="G86" s="13" t="s">
        <v>273</v>
      </c>
      <c r="H86" s="13" t="s">
        <v>278</v>
      </c>
      <c r="I86" s="13" t="s">
        <v>246</v>
      </c>
      <c r="J86" s="13" t="s">
        <v>273</v>
      </c>
      <c r="K86" s="14" t="s">
        <v>348</v>
      </c>
      <c r="L86" s="49" t="s">
        <v>436</v>
      </c>
    </row>
    <row r="87" spans="1:12">
      <c r="A87" s="13" t="s">
        <v>437</v>
      </c>
      <c r="B87" s="13" t="s">
        <v>438</v>
      </c>
      <c r="C87" s="13" t="s">
        <v>439</v>
      </c>
      <c r="D87" s="13" t="s">
        <v>122</v>
      </c>
      <c r="E87" s="13" t="s">
        <v>261</v>
      </c>
      <c r="F87" s="13" t="s">
        <v>285</v>
      </c>
      <c r="G87" s="13" t="s">
        <v>170</v>
      </c>
      <c r="H87" s="13" t="s">
        <v>262</v>
      </c>
      <c r="I87" s="13" t="s">
        <v>285</v>
      </c>
      <c r="J87" s="13" t="s">
        <v>259</v>
      </c>
      <c r="K87" s="14" t="s">
        <v>306</v>
      </c>
      <c r="L87" s="49" t="s">
        <v>440</v>
      </c>
    </row>
    <row r="88" spans="1:12">
      <c r="A88" s="13" t="s">
        <v>242</v>
      </c>
      <c r="B88" s="13" t="s">
        <v>27</v>
      </c>
      <c r="C88" s="13" t="s">
        <v>441</v>
      </c>
      <c r="D88" s="13" t="s">
        <v>174</v>
      </c>
      <c r="E88" s="13" t="s">
        <v>390</v>
      </c>
      <c r="F88" s="13" t="s">
        <v>211</v>
      </c>
      <c r="G88" s="13" t="s">
        <v>145</v>
      </c>
      <c r="H88" s="13" t="s">
        <v>145</v>
      </c>
      <c r="I88" s="13" t="s">
        <v>339</v>
      </c>
      <c r="J88" s="13" t="s">
        <v>339</v>
      </c>
      <c r="K88" s="14" t="s">
        <v>339</v>
      </c>
      <c r="L88" s="49" t="s">
        <v>442</v>
      </c>
    </row>
    <row r="89" spans="1:12">
      <c r="A89" s="13" t="s">
        <v>247</v>
      </c>
      <c r="B89" s="13" t="s">
        <v>443</v>
      </c>
      <c r="C89" s="13" t="s">
        <v>444</v>
      </c>
      <c r="D89" s="13" t="s">
        <v>122</v>
      </c>
      <c r="E89" s="13" t="s">
        <v>194</v>
      </c>
      <c r="F89" s="13" t="s">
        <v>165</v>
      </c>
      <c r="G89" s="13" t="s">
        <v>278</v>
      </c>
      <c r="H89" s="13" t="s">
        <v>170</v>
      </c>
      <c r="I89" s="13" t="s">
        <v>306</v>
      </c>
      <c r="J89" s="13" t="s">
        <v>262</v>
      </c>
      <c r="K89" s="14" t="s">
        <v>322</v>
      </c>
      <c r="L89" s="49" t="s">
        <v>445</v>
      </c>
    </row>
    <row r="90" spans="1:12">
      <c r="A90" s="13" t="s">
        <v>253</v>
      </c>
      <c r="B90" s="13" t="s">
        <v>31</v>
      </c>
      <c r="C90" s="13" t="s">
        <v>446</v>
      </c>
      <c r="D90" s="13" t="s">
        <v>174</v>
      </c>
      <c r="E90" s="13" t="s">
        <v>261</v>
      </c>
      <c r="F90" s="13" t="s">
        <v>246</v>
      </c>
      <c r="G90" s="13" t="s">
        <v>291</v>
      </c>
      <c r="H90" s="13" t="s">
        <v>199</v>
      </c>
      <c r="I90" s="13" t="s">
        <v>165</v>
      </c>
      <c r="J90" s="13" t="s">
        <v>179</v>
      </c>
      <c r="K90" s="14" t="s">
        <v>306</v>
      </c>
      <c r="L90" s="49" t="s">
        <v>447</v>
      </c>
    </row>
    <row r="91" spans="1:12">
      <c r="A91" s="13" t="s">
        <v>448</v>
      </c>
      <c r="B91" s="13" t="s">
        <v>449</v>
      </c>
      <c r="C91" s="13" t="s">
        <v>450</v>
      </c>
      <c r="D91" s="13" t="s">
        <v>174</v>
      </c>
      <c r="E91" s="13" t="s">
        <v>451</v>
      </c>
      <c r="F91" s="13" t="s">
        <v>262</v>
      </c>
      <c r="G91" s="14" t="s">
        <v>302</v>
      </c>
      <c r="H91" s="13" t="s">
        <v>291</v>
      </c>
      <c r="I91" s="13" t="s">
        <v>179</v>
      </c>
      <c r="J91" s="13" t="s">
        <v>179</v>
      </c>
      <c r="K91" s="13" t="s">
        <v>273</v>
      </c>
      <c r="L91" s="49" t="s">
        <v>452</v>
      </c>
    </row>
    <row r="92" spans="1:12">
      <c r="A92" s="13" t="s">
        <v>453</v>
      </c>
      <c r="B92" s="13" t="s">
        <v>454</v>
      </c>
      <c r="C92" s="13" t="s">
        <v>455</v>
      </c>
      <c r="D92" s="13" t="s">
        <v>214</v>
      </c>
      <c r="E92" s="13" t="s">
        <v>133</v>
      </c>
      <c r="F92" s="13" t="s">
        <v>306</v>
      </c>
      <c r="G92" s="13" t="s">
        <v>187</v>
      </c>
      <c r="H92" s="14" t="s">
        <v>341</v>
      </c>
      <c r="I92" s="13" t="s">
        <v>291</v>
      </c>
      <c r="J92" s="13" t="s">
        <v>332</v>
      </c>
      <c r="K92" s="13" t="s">
        <v>135</v>
      </c>
      <c r="L92" s="49" t="s">
        <v>456</v>
      </c>
    </row>
    <row r="93" spans="1:12">
      <c r="A93" s="13" t="s">
        <v>457</v>
      </c>
      <c r="B93" s="13" t="s">
        <v>458</v>
      </c>
      <c r="C93" s="13" t="s">
        <v>459</v>
      </c>
      <c r="D93" s="13" t="s">
        <v>460</v>
      </c>
      <c r="E93" s="13" t="s">
        <v>461</v>
      </c>
      <c r="F93" s="13" t="s">
        <v>306</v>
      </c>
      <c r="G93" s="13" t="s">
        <v>179</v>
      </c>
      <c r="H93" s="13" t="s">
        <v>278</v>
      </c>
      <c r="I93" s="13" t="s">
        <v>165</v>
      </c>
      <c r="J93" s="13" t="s">
        <v>291</v>
      </c>
      <c r="K93" s="14" t="s">
        <v>322</v>
      </c>
      <c r="L93" s="49" t="s">
        <v>462</v>
      </c>
    </row>
    <row r="94" spans="1:12">
      <c r="A94" s="13" t="s">
        <v>258</v>
      </c>
      <c r="B94" s="13" t="s">
        <v>463</v>
      </c>
      <c r="C94" s="13" t="s">
        <v>464</v>
      </c>
      <c r="D94" s="13" t="s">
        <v>114</v>
      </c>
      <c r="E94" s="13" t="s">
        <v>465</v>
      </c>
      <c r="F94" s="13" t="s">
        <v>314</v>
      </c>
      <c r="G94" s="14" t="s">
        <v>314</v>
      </c>
      <c r="H94" s="13" t="s">
        <v>302</v>
      </c>
      <c r="I94" s="13" t="s">
        <v>196</v>
      </c>
      <c r="J94" s="13" t="s">
        <v>302</v>
      </c>
      <c r="K94" s="13" t="s">
        <v>145</v>
      </c>
      <c r="L94" s="49" t="s">
        <v>466</v>
      </c>
    </row>
    <row r="95" spans="1:12">
      <c r="A95" s="13" t="s">
        <v>263</v>
      </c>
      <c r="B95" s="13" t="s">
        <v>467</v>
      </c>
      <c r="C95" s="13" t="s">
        <v>468</v>
      </c>
      <c r="D95" s="13" t="s">
        <v>122</v>
      </c>
      <c r="E95" s="13" t="s">
        <v>469</v>
      </c>
      <c r="F95" s="13" t="s">
        <v>179</v>
      </c>
      <c r="G95" s="13" t="s">
        <v>187</v>
      </c>
      <c r="H95" s="13" t="s">
        <v>187</v>
      </c>
      <c r="I95" s="14" t="s">
        <v>302</v>
      </c>
      <c r="J95" s="13" t="s">
        <v>187</v>
      </c>
      <c r="K95" s="13" t="s">
        <v>285</v>
      </c>
      <c r="L95" s="49" t="s">
        <v>470</v>
      </c>
    </row>
    <row r="96" spans="1:12">
      <c r="A96" s="13" t="s">
        <v>267</v>
      </c>
      <c r="B96" s="13" t="s">
        <v>471</v>
      </c>
      <c r="C96" s="13" t="s">
        <v>472</v>
      </c>
      <c r="D96" s="13" t="s">
        <v>122</v>
      </c>
      <c r="E96" s="13" t="s">
        <v>266</v>
      </c>
      <c r="F96" s="13" t="s">
        <v>246</v>
      </c>
      <c r="G96" s="14" t="s">
        <v>207</v>
      </c>
      <c r="H96" s="13" t="s">
        <v>187</v>
      </c>
      <c r="I96" s="13" t="s">
        <v>199</v>
      </c>
      <c r="J96" s="13" t="s">
        <v>318</v>
      </c>
      <c r="K96" s="13" t="s">
        <v>170</v>
      </c>
      <c r="L96" s="49" t="s">
        <v>473</v>
      </c>
    </row>
    <row r="97" spans="1:12">
      <c r="A97" s="13" t="s">
        <v>474</v>
      </c>
      <c r="B97" s="13" t="s">
        <v>475</v>
      </c>
      <c r="C97" s="13" t="s">
        <v>476</v>
      </c>
      <c r="D97" s="13" t="s">
        <v>139</v>
      </c>
      <c r="E97" s="13" t="s">
        <v>435</v>
      </c>
      <c r="F97" s="13" t="s">
        <v>199</v>
      </c>
      <c r="G97" s="13" t="s">
        <v>273</v>
      </c>
      <c r="H97" s="13" t="s">
        <v>291</v>
      </c>
      <c r="I97" s="13" t="s">
        <v>179</v>
      </c>
      <c r="J97" s="13" t="s">
        <v>187</v>
      </c>
      <c r="K97" s="14" t="s">
        <v>314</v>
      </c>
      <c r="L97" s="49" t="s">
        <v>473</v>
      </c>
    </row>
    <row r="98" spans="1:12">
      <c r="A98" s="13" t="s">
        <v>477</v>
      </c>
      <c r="B98" s="13" t="s">
        <v>478</v>
      </c>
      <c r="C98" s="13" t="s">
        <v>479</v>
      </c>
      <c r="D98" s="13" t="s">
        <v>214</v>
      </c>
      <c r="E98" s="13" t="s">
        <v>126</v>
      </c>
      <c r="F98" s="13" t="s">
        <v>278</v>
      </c>
      <c r="G98" s="14" t="s">
        <v>332</v>
      </c>
      <c r="H98" s="13" t="s">
        <v>309</v>
      </c>
      <c r="I98" s="13" t="s">
        <v>309</v>
      </c>
      <c r="J98" s="13" t="s">
        <v>309</v>
      </c>
      <c r="K98" s="13" t="s">
        <v>229</v>
      </c>
      <c r="L98" s="49" t="s">
        <v>480</v>
      </c>
    </row>
    <row r="99" spans="1:12">
      <c r="A99" s="13" t="s">
        <v>481</v>
      </c>
      <c r="B99" s="13" t="s">
        <v>482</v>
      </c>
      <c r="C99" s="13" t="s">
        <v>483</v>
      </c>
      <c r="D99" s="13" t="s">
        <v>214</v>
      </c>
      <c r="E99" s="13" t="s">
        <v>484</v>
      </c>
      <c r="F99" s="13" t="s">
        <v>196</v>
      </c>
      <c r="G99" s="13" t="s">
        <v>179</v>
      </c>
      <c r="H99" s="14" t="s">
        <v>314</v>
      </c>
      <c r="I99" s="13" t="s">
        <v>196</v>
      </c>
      <c r="J99" s="13" t="s">
        <v>291</v>
      </c>
      <c r="K99" s="13" t="s">
        <v>278</v>
      </c>
      <c r="L99" s="49" t="s">
        <v>480</v>
      </c>
    </row>
    <row r="100" spans="1:12">
      <c r="A100" s="13" t="s">
        <v>485</v>
      </c>
      <c r="B100" s="13" t="s">
        <v>486</v>
      </c>
      <c r="C100" s="13" t="s">
        <v>487</v>
      </c>
      <c r="D100" s="13" t="s">
        <v>139</v>
      </c>
      <c r="E100" s="13" t="s">
        <v>488</v>
      </c>
      <c r="F100" s="13" t="s">
        <v>302</v>
      </c>
      <c r="G100" s="13" t="s">
        <v>322</v>
      </c>
      <c r="H100" s="14" t="s">
        <v>327</v>
      </c>
      <c r="I100" s="13" t="s">
        <v>302</v>
      </c>
      <c r="J100" s="13" t="s">
        <v>314</v>
      </c>
      <c r="K100" s="13" t="s">
        <v>211</v>
      </c>
      <c r="L100" s="49" t="s">
        <v>489</v>
      </c>
    </row>
    <row r="101" spans="1:12">
      <c r="A101" s="13" t="s">
        <v>490</v>
      </c>
      <c r="B101" s="13" t="s">
        <v>491</v>
      </c>
      <c r="C101" s="13" t="s">
        <v>492</v>
      </c>
      <c r="D101" s="13" t="s">
        <v>148</v>
      </c>
      <c r="E101" s="13" t="s">
        <v>465</v>
      </c>
      <c r="F101" s="13" t="s">
        <v>170</v>
      </c>
      <c r="G101" s="13" t="s">
        <v>155</v>
      </c>
      <c r="H101" s="13" t="s">
        <v>155</v>
      </c>
      <c r="I101" s="13" t="s">
        <v>339</v>
      </c>
      <c r="J101" s="13" t="s">
        <v>339</v>
      </c>
      <c r="K101" s="14" t="s">
        <v>339</v>
      </c>
      <c r="L101" s="49" t="s">
        <v>493</v>
      </c>
    </row>
    <row r="102" spans="1:12">
      <c r="A102" s="13" t="s">
        <v>272</v>
      </c>
      <c r="B102" s="13" t="s">
        <v>494</v>
      </c>
      <c r="C102" s="13" t="s">
        <v>495</v>
      </c>
      <c r="D102" s="13" t="s">
        <v>214</v>
      </c>
      <c r="E102" s="13" t="s">
        <v>227</v>
      </c>
      <c r="F102" s="13" t="s">
        <v>309</v>
      </c>
      <c r="G102" s="13" t="s">
        <v>318</v>
      </c>
      <c r="H102" s="13" t="s">
        <v>302</v>
      </c>
      <c r="I102" s="14" t="s">
        <v>327</v>
      </c>
      <c r="J102" s="13" t="s">
        <v>285</v>
      </c>
      <c r="K102" s="13" t="s">
        <v>165</v>
      </c>
      <c r="L102" s="49" t="s">
        <v>493</v>
      </c>
    </row>
    <row r="103" spans="1:12">
      <c r="A103" s="13" t="s">
        <v>281</v>
      </c>
      <c r="B103" s="13" t="s">
        <v>496</v>
      </c>
      <c r="C103" s="13" t="s">
        <v>497</v>
      </c>
      <c r="D103" s="13" t="s">
        <v>214</v>
      </c>
      <c r="E103" s="13" t="s">
        <v>498</v>
      </c>
      <c r="F103" s="13" t="s">
        <v>273</v>
      </c>
      <c r="G103" s="13" t="s">
        <v>318</v>
      </c>
      <c r="H103" s="13" t="s">
        <v>196</v>
      </c>
      <c r="I103" s="13" t="s">
        <v>278</v>
      </c>
      <c r="J103" s="13" t="s">
        <v>309</v>
      </c>
      <c r="K103" s="14" t="s">
        <v>327</v>
      </c>
      <c r="L103" s="49" t="s">
        <v>499</v>
      </c>
    </row>
    <row r="104" spans="1:12">
      <c r="A104" s="13" t="s">
        <v>288</v>
      </c>
      <c r="B104" s="13" t="s">
        <v>500</v>
      </c>
      <c r="C104" s="13" t="s">
        <v>501</v>
      </c>
      <c r="D104" s="13" t="s">
        <v>185</v>
      </c>
      <c r="E104" s="13" t="s">
        <v>502</v>
      </c>
      <c r="F104" s="13" t="s">
        <v>196</v>
      </c>
      <c r="G104" s="13" t="s">
        <v>164</v>
      </c>
      <c r="H104" s="13" t="s">
        <v>273</v>
      </c>
      <c r="I104" s="13" t="s">
        <v>339</v>
      </c>
      <c r="J104" s="13" t="s">
        <v>339</v>
      </c>
      <c r="K104" s="14" t="s">
        <v>339</v>
      </c>
      <c r="L104" s="49" t="s">
        <v>503</v>
      </c>
    </row>
    <row r="105" spans="1:12">
      <c r="A105" s="13" t="s">
        <v>504</v>
      </c>
      <c r="B105" s="13" t="s">
        <v>505</v>
      </c>
      <c r="C105" s="13" t="s">
        <v>506</v>
      </c>
      <c r="D105" s="13" t="s">
        <v>214</v>
      </c>
      <c r="E105" s="13" t="s">
        <v>507</v>
      </c>
      <c r="F105" s="13" t="s">
        <v>327</v>
      </c>
      <c r="G105" s="13" t="s">
        <v>322</v>
      </c>
      <c r="H105" s="14" t="s">
        <v>327</v>
      </c>
      <c r="I105" s="13" t="s">
        <v>306</v>
      </c>
      <c r="J105" s="13" t="s">
        <v>314</v>
      </c>
      <c r="K105" s="13" t="s">
        <v>159</v>
      </c>
      <c r="L105" s="49" t="s">
        <v>508</v>
      </c>
    </row>
    <row r="106" spans="1:12">
      <c r="A106" s="13" t="s">
        <v>509</v>
      </c>
      <c r="B106" s="13" t="s">
        <v>510</v>
      </c>
      <c r="C106" s="13" t="s">
        <v>511</v>
      </c>
      <c r="D106" s="13" t="s">
        <v>284</v>
      </c>
      <c r="E106" s="13" t="s">
        <v>465</v>
      </c>
      <c r="F106" s="13" t="s">
        <v>322</v>
      </c>
      <c r="G106" s="13" t="s">
        <v>285</v>
      </c>
      <c r="H106" s="13" t="s">
        <v>332</v>
      </c>
      <c r="I106" s="13" t="s">
        <v>187</v>
      </c>
      <c r="J106" s="13" t="s">
        <v>196</v>
      </c>
      <c r="K106" s="14" t="s">
        <v>341</v>
      </c>
      <c r="L106" s="49" t="s">
        <v>512</v>
      </c>
    </row>
    <row r="107" spans="1:12">
      <c r="A107" s="13" t="s">
        <v>295</v>
      </c>
      <c r="B107" s="13" t="s">
        <v>513</v>
      </c>
      <c r="C107" s="13" t="s">
        <v>514</v>
      </c>
      <c r="D107" s="13" t="s">
        <v>122</v>
      </c>
      <c r="E107" s="13" t="s">
        <v>515</v>
      </c>
      <c r="F107" s="13" t="s">
        <v>318</v>
      </c>
      <c r="G107" s="13" t="s">
        <v>302</v>
      </c>
      <c r="H107" s="13" t="s">
        <v>332</v>
      </c>
      <c r="I107" s="13" t="s">
        <v>327</v>
      </c>
      <c r="J107" s="14" t="s">
        <v>332</v>
      </c>
      <c r="K107" s="13" t="s">
        <v>165</v>
      </c>
      <c r="L107" s="49" t="s">
        <v>516</v>
      </c>
    </row>
    <row r="108" spans="1:12">
      <c r="A108" s="13" t="s">
        <v>517</v>
      </c>
      <c r="B108" s="13" t="s">
        <v>518</v>
      </c>
      <c r="C108" s="13" t="s">
        <v>519</v>
      </c>
      <c r="D108" s="13" t="s">
        <v>148</v>
      </c>
      <c r="E108" s="13" t="s">
        <v>520</v>
      </c>
      <c r="F108" s="13" t="s">
        <v>309</v>
      </c>
      <c r="G108" s="13" t="s">
        <v>199</v>
      </c>
      <c r="H108" s="13" t="s">
        <v>336</v>
      </c>
      <c r="I108" s="14" t="s">
        <v>207</v>
      </c>
      <c r="J108" s="13" t="s">
        <v>199</v>
      </c>
      <c r="K108" s="13" t="s">
        <v>291</v>
      </c>
      <c r="L108" s="49" t="s">
        <v>521</v>
      </c>
    </row>
    <row r="109" spans="1:12">
      <c r="A109" s="13" t="s">
        <v>522</v>
      </c>
      <c r="B109" s="13" t="s">
        <v>523</v>
      </c>
      <c r="C109" s="13" t="s">
        <v>524</v>
      </c>
      <c r="D109" s="13" t="s">
        <v>214</v>
      </c>
      <c r="E109" s="13" t="s">
        <v>194</v>
      </c>
      <c r="F109" s="14" t="s">
        <v>339</v>
      </c>
      <c r="G109" s="13" t="s">
        <v>352</v>
      </c>
      <c r="H109" s="13" t="s">
        <v>306</v>
      </c>
      <c r="I109" s="13" t="s">
        <v>262</v>
      </c>
      <c r="J109" s="13" t="s">
        <v>327</v>
      </c>
      <c r="K109" s="13" t="s">
        <v>187</v>
      </c>
      <c r="L109" s="49" t="s">
        <v>525</v>
      </c>
    </row>
    <row r="110" spans="1:12">
      <c r="A110" s="13" t="s">
        <v>526</v>
      </c>
      <c r="B110" s="13" t="s">
        <v>527</v>
      </c>
      <c r="C110" s="13" t="s">
        <v>528</v>
      </c>
      <c r="D110" s="13" t="s">
        <v>122</v>
      </c>
      <c r="E110" s="13" t="s">
        <v>529</v>
      </c>
      <c r="F110" s="13" t="s">
        <v>291</v>
      </c>
      <c r="G110" s="13" t="s">
        <v>306</v>
      </c>
      <c r="H110" s="14" t="s">
        <v>207</v>
      </c>
      <c r="I110" s="13" t="s">
        <v>332</v>
      </c>
      <c r="J110" s="13" t="s">
        <v>306</v>
      </c>
      <c r="K110" s="13" t="s">
        <v>302</v>
      </c>
      <c r="L110" s="49" t="s">
        <v>525</v>
      </c>
    </row>
    <row r="111" spans="1:12">
      <c r="A111" s="13" t="s">
        <v>530</v>
      </c>
      <c r="B111" s="13" t="s">
        <v>531</v>
      </c>
      <c r="C111" s="13" t="s">
        <v>532</v>
      </c>
      <c r="D111" s="13" t="s">
        <v>284</v>
      </c>
      <c r="E111" s="13" t="s">
        <v>236</v>
      </c>
      <c r="F111" s="14" t="s">
        <v>533</v>
      </c>
      <c r="G111" s="13" t="s">
        <v>327</v>
      </c>
      <c r="H111" s="13" t="s">
        <v>322</v>
      </c>
      <c r="I111" s="13" t="s">
        <v>199</v>
      </c>
      <c r="J111" s="13" t="s">
        <v>196</v>
      </c>
      <c r="K111" s="13" t="s">
        <v>196</v>
      </c>
      <c r="L111" s="49" t="s">
        <v>525</v>
      </c>
    </row>
    <row r="112" spans="1:12">
      <c r="A112" s="13" t="s">
        <v>534</v>
      </c>
      <c r="B112" s="13" t="s">
        <v>43</v>
      </c>
      <c r="C112" s="13" t="s">
        <v>535</v>
      </c>
      <c r="D112" s="13" t="s">
        <v>148</v>
      </c>
      <c r="E112" s="13" t="s">
        <v>261</v>
      </c>
      <c r="F112" s="13" t="s">
        <v>322</v>
      </c>
      <c r="G112" s="13" t="s">
        <v>327</v>
      </c>
      <c r="H112" s="14" t="s">
        <v>341</v>
      </c>
      <c r="I112" s="13" t="s">
        <v>314</v>
      </c>
      <c r="J112" s="13" t="s">
        <v>336</v>
      </c>
      <c r="K112" s="13" t="s">
        <v>195</v>
      </c>
      <c r="L112" s="49" t="s">
        <v>536</v>
      </c>
    </row>
    <row r="113" spans="1:12">
      <c r="A113" s="13" t="s">
        <v>537</v>
      </c>
      <c r="B113" s="13" t="s">
        <v>54</v>
      </c>
      <c r="C113" s="13" t="s">
        <v>538</v>
      </c>
      <c r="D113" s="13" t="s">
        <v>214</v>
      </c>
      <c r="E113" s="13" t="s">
        <v>539</v>
      </c>
      <c r="F113" s="13" t="s">
        <v>199</v>
      </c>
      <c r="G113" s="14" t="s">
        <v>348</v>
      </c>
      <c r="H113" s="13" t="s">
        <v>306</v>
      </c>
      <c r="I113" s="13" t="s">
        <v>318</v>
      </c>
      <c r="J113" s="13" t="s">
        <v>341</v>
      </c>
      <c r="K113" s="13" t="s">
        <v>187</v>
      </c>
      <c r="L113" s="49" t="s">
        <v>540</v>
      </c>
    </row>
    <row r="114" spans="1:12">
      <c r="A114" s="13" t="s">
        <v>299</v>
      </c>
      <c r="B114" s="13" t="s">
        <v>541</v>
      </c>
      <c r="C114" s="13" t="s">
        <v>542</v>
      </c>
      <c r="D114" s="13" t="s">
        <v>214</v>
      </c>
      <c r="E114" s="13" t="s">
        <v>469</v>
      </c>
      <c r="F114" s="13" t="s">
        <v>187</v>
      </c>
      <c r="G114" s="13" t="s">
        <v>332</v>
      </c>
      <c r="H114" s="14" t="s">
        <v>336</v>
      </c>
      <c r="I114" s="13" t="s">
        <v>309</v>
      </c>
      <c r="J114" s="13" t="s">
        <v>327</v>
      </c>
      <c r="K114" s="13" t="s">
        <v>309</v>
      </c>
      <c r="L114" s="49" t="s">
        <v>543</v>
      </c>
    </row>
    <row r="115" spans="1:12">
      <c r="A115" s="13" t="s">
        <v>544</v>
      </c>
      <c r="B115" s="13" t="s">
        <v>45</v>
      </c>
      <c r="C115" s="13" t="s">
        <v>545</v>
      </c>
      <c r="D115" s="13" t="s">
        <v>460</v>
      </c>
      <c r="E115" s="13" t="s">
        <v>280</v>
      </c>
      <c r="F115" s="13" t="s">
        <v>314</v>
      </c>
      <c r="G115" s="14" t="s">
        <v>336</v>
      </c>
      <c r="H115" s="13" t="s">
        <v>309</v>
      </c>
      <c r="I115" s="13" t="s">
        <v>322</v>
      </c>
      <c r="J115" s="13" t="s">
        <v>322</v>
      </c>
      <c r="K115" s="13" t="s">
        <v>199</v>
      </c>
      <c r="L115" s="49" t="s">
        <v>546</v>
      </c>
    </row>
    <row r="116" spans="1:12">
      <c r="A116" s="13" t="s">
        <v>301</v>
      </c>
      <c r="B116" s="13" t="s">
        <v>547</v>
      </c>
      <c r="C116" s="13" t="s">
        <v>548</v>
      </c>
      <c r="D116" s="13" t="s">
        <v>214</v>
      </c>
      <c r="E116" s="13" t="s">
        <v>126</v>
      </c>
      <c r="F116" s="13" t="s">
        <v>332</v>
      </c>
      <c r="G116" s="13" t="s">
        <v>336</v>
      </c>
      <c r="H116" s="14" t="s">
        <v>356</v>
      </c>
      <c r="I116" s="13" t="s">
        <v>332</v>
      </c>
      <c r="J116" s="13" t="s">
        <v>322</v>
      </c>
      <c r="K116" s="13" t="s">
        <v>196</v>
      </c>
      <c r="L116" s="49" t="s">
        <v>549</v>
      </c>
    </row>
    <row r="117" spans="1:12">
      <c r="A117" s="13" t="s">
        <v>313</v>
      </c>
      <c r="B117" s="13" t="s">
        <v>34</v>
      </c>
      <c r="C117" s="13" t="s">
        <v>550</v>
      </c>
      <c r="D117" s="13" t="s">
        <v>214</v>
      </c>
      <c r="E117" s="13" t="s">
        <v>261</v>
      </c>
      <c r="F117" s="13" t="s">
        <v>332</v>
      </c>
      <c r="G117" s="13" t="s">
        <v>309</v>
      </c>
      <c r="H117" s="13" t="s">
        <v>318</v>
      </c>
      <c r="I117" s="13" t="s">
        <v>336</v>
      </c>
      <c r="J117" s="13" t="s">
        <v>318</v>
      </c>
      <c r="K117" s="14" t="s">
        <v>336</v>
      </c>
      <c r="L117" s="49" t="s">
        <v>549</v>
      </c>
    </row>
    <row r="118" spans="1:12">
      <c r="A118" s="13" t="s">
        <v>551</v>
      </c>
      <c r="B118" s="13" t="s">
        <v>552</v>
      </c>
      <c r="C118" s="13" t="s">
        <v>553</v>
      </c>
      <c r="D118" s="13" t="s">
        <v>284</v>
      </c>
      <c r="E118" s="13" t="s">
        <v>554</v>
      </c>
      <c r="F118" s="13" t="s">
        <v>207</v>
      </c>
      <c r="G118" s="14" t="s">
        <v>352</v>
      </c>
      <c r="H118" s="13" t="s">
        <v>348</v>
      </c>
      <c r="I118" s="13" t="s">
        <v>341</v>
      </c>
      <c r="J118" s="13" t="s">
        <v>341</v>
      </c>
      <c r="K118" s="13" t="s">
        <v>246</v>
      </c>
      <c r="L118" s="49" t="s">
        <v>555</v>
      </c>
    </row>
    <row r="119" spans="1:12">
      <c r="A119" s="13" t="s">
        <v>317</v>
      </c>
      <c r="B119" s="13" t="s">
        <v>55</v>
      </c>
      <c r="C119" s="13" t="s">
        <v>556</v>
      </c>
      <c r="D119" s="13" t="s">
        <v>122</v>
      </c>
      <c r="E119" s="13" t="s">
        <v>539</v>
      </c>
      <c r="F119" s="13" t="s">
        <v>341</v>
      </c>
      <c r="G119" s="13" t="s">
        <v>314</v>
      </c>
      <c r="H119" s="13" t="s">
        <v>322</v>
      </c>
      <c r="I119" s="13" t="s">
        <v>318</v>
      </c>
      <c r="J119" s="13" t="s">
        <v>207</v>
      </c>
      <c r="K119" s="14" t="s">
        <v>352</v>
      </c>
      <c r="L119" s="49" t="s">
        <v>557</v>
      </c>
    </row>
    <row r="120" spans="1:12">
      <c r="A120" s="13" t="s">
        <v>558</v>
      </c>
      <c r="B120" s="13" t="s">
        <v>559</v>
      </c>
      <c r="C120" s="13" t="s">
        <v>560</v>
      </c>
      <c r="D120" s="13" t="s">
        <v>561</v>
      </c>
      <c r="E120" s="13" t="s">
        <v>562</v>
      </c>
      <c r="F120" s="13" t="s">
        <v>348</v>
      </c>
      <c r="G120" s="14" t="s">
        <v>356</v>
      </c>
      <c r="H120" s="13" t="s">
        <v>207</v>
      </c>
      <c r="I120" s="13" t="s">
        <v>322</v>
      </c>
      <c r="J120" s="13" t="s">
        <v>302</v>
      </c>
      <c r="K120" s="13" t="s">
        <v>332</v>
      </c>
      <c r="L120" s="49" t="s">
        <v>563</v>
      </c>
    </row>
    <row r="121" spans="1:12">
      <c r="A121" s="13" t="s">
        <v>564</v>
      </c>
      <c r="B121" s="13" t="s">
        <v>23</v>
      </c>
      <c r="C121" s="13" t="s">
        <v>565</v>
      </c>
      <c r="D121" s="13" t="s">
        <v>122</v>
      </c>
      <c r="E121" s="13" t="s">
        <v>539</v>
      </c>
      <c r="F121" s="13" t="s">
        <v>341</v>
      </c>
      <c r="G121" s="14" t="s">
        <v>356</v>
      </c>
      <c r="H121" s="13" t="s">
        <v>352</v>
      </c>
      <c r="I121" s="13" t="s">
        <v>314</v>
      </c>
      <c r="J121" s="13" t="s">
        <v>336</v>
      </c>
      <c r="K121" s="13" t="s">
        <v>318</v>
      </c>
      <c r="L121" s="49" t="s">
        <v>566</v>
      </c>
    </row>
    <row r="122" spans="1:12">
      <c r="A122" s="13" t="s">
        <v>567</v>
      </c>
      <c r="B122" s="13" t="s">
        <v>568</v>
      </c>
      <c r="C122" s="13" t="s">
        <v>569</v>
      </c>
      <c r="D122" s="13" t="s">
        <v>148</v>
      </c>
      <c r="E122" s="13" t="s">
        <v>570</v>
      </c>
      <c r="F122" s="13" t="s">
        <v>336</v>
      </c>
      <c r="G122" s="13" t="s">
        <v>341</v>
      </c>
      <c r="H122" s="13" t="s">
        <v>363</v>
      </c>
      <c r="I122" s="13" t="s">
        <v>291</v>
      </c>
      <c r="J122" s="14" t="s">
        <v>533</v>
      </c>
      <c r="K122" s="13" t="s">
        <v>341</v>
      </c>
      <c r="L122" s="49" t="s">
        <v>571</v>
      </c>
    </row>
    <row r="123" spans="1:12">
      <c r="A123" s="13" t="s">
        <v>321</v>
      </c>
      <c r="B123" s="13" t="s">
        <v>572</v>
      </c>
      <c r="C123" s="13" t="s">
        <v>573</v>
      </c>
      <c r="D123" s="13" t="s">
        <v>284</v>
      </c>
      <c r="E123" s="13" t="s">
        <v>126</v>
      </c>
      <c r="F123" s="13" t="s">
        <v>339</v>
      </c>
      <c r="G123" s="14" t="s">
        <v>339</v>
      </c>
      <c r="H123" s="13" t="s">
        <v>314</v>
      </c>
      <c r="I123" s="13" t="s">
        <v>341</v>
      </c>
      <c r="J123" s="13" t="s">
        <v>348</v>
      </c>
      <c r="K123" s="13" t="s">
        <v>207</v>
      </c>
      <c r="L123" s="49" t="s">
        <v>574</v>
      </c>
    </row>
    <row r="124" spans="1:12">
      <c r="A124" s="13" t="s">
        <v>326</v>
      </c>
      <c r="B124" s="13" t="s">
        <v>575</v>
      </c>
      <c r="C124" s="13" t="s">
        <v>576</v>
      </c>
      <c r="D124" s="13" t="s">
        <v>460</v>
      </c>
      <c r="E124" s="13" t="s">
        <v>577</v>
      </c>
      <c r="F124" s="13" t="s">
        <v>207</v>
      </c>
      <c r="G124" s="13" t="s">
        <v>341</v>
      </c>
      <c r="H124" s="13" t="s">
        <v>348</v>
      </c>
      <c r="I124" s="13" t="s">
        <v>336</v>
      </c>
      <c r="J124" s="13" t="s">
        <v>356</v>
      </c>
      <c r="K124" s="14" t="s">
        <v>359</v>
      </c>
      <c r="L124" s="49" t="s">
        <v>578</v>
      </c>
    </row>
    <row r="125" spans="1:12">
      <c r="A125" s="13" t="s">
        <v>331</v>
      </c>
      <c r="B125" s="13" t="s">
        <v>579</v>
      </c>
      <c r="C125" s="13" t="s">
        <v>580</v>
      </c>
      <c r="D125" s="13" t="s">
        <v>214</v>
      </c>
      <c r="E125" s="13" t="s">
        <v>236</v>
      </c>
      <c r="F125" s="13" t="s">
        <v>336</v>
      </c>
      <c r="G125" s="13" t="s">
        <v>348</v>
      </c>
      <c r="H125" s="13" t="s">
        <v>352</v>
      </c>
      <c r="I125" s="13" t="s">
        <v>352</v>
      </c>
      <c r="J125" s="13" t="s">
        <v>207</v>
      </c>
      <c r="K125" s="14" t="s">
        <v>356</v>
      </c>
      <c r="L125" s="49" t="s">
        <v>581</v>
      </c>
    </row>
    <row r="126" spans="1:12">
      <c r="A126" s="13" t="s">
        <v>340</v>
      </c>
      <c r="B126" s="13" t="s">
        <v>582</v>
      </c>
      <c r="C126" s="13" t="s">
        <v>583</v>
      </c>
      <c r="D126" s="13" t="s">
        <v>148</v>
      </c>
      <c r="E126" s="13" t="s">
        <v>584</v>
      </c>
      <c r="F126" s="13" t="s">
        <v>352</v>
      </c>
      <c r="G126" s="13" t="s">
        <v>207</v>
      </c>
      <c r="H126" s="14" t="s">
        <v>359</v>
      </c>
      <c r="I126" s="13" t="s">
        <v>348</v>
      </c>
      <c r="J126" s="13" t="s">
        <v>348</v>
      </c>
      <c r="K126" s="13" t="s">
        <v>207</v>
      </c>
      <c r="L126" s="49" t="s">
        <v>585</v>
      </c>
    </row>
    <row r="127" spans="1:12">
      <c r="A127" s="13" t="s">
        <v>586</v>
      </c>
      <c r="B127" s="13" t="s">
        <v>587</v>
      </c>
      <c r="C127" s="13" t="s">
        <v>588</v>
      </c>
      <c r="D127" s="13" t="s">
        <v>148</v>
      </c>
      <c r="E127" s="13" t="s">
        <v>589</v>
      </c>
      <c r="F127" s="13" t="s">
        <v>356</v>
      </c>
      <c r="G127" s="13" t="s">
        <v>359</v>
      </c>
      <c r="H127" s="14" t="s">
        <v>339</v>
      </c>
      <c r="I127" s="13" t="s">
        <v>207</v>
      </c>
      <c r="J127" s="13" t="s">
        <v>352</v>
      </c>
      <c r="K127" s="13" t="s">
        <v>336</v>
      </c>
      <c r="L127" s="49" t="s">
        <v>590</v>
      </c>
    </row>
    <row r="128" spans="1:12">
      <c r="A128" s="13" t="s">
        <v>591</v>
      </c>
      <c r="B128" s="13" t="s">
        <v>592</v>
      </c>
      <c r="C128" s="13" t="s">
        <v>593</v>
      </c>
      <c r="D128" s="13" t="s">
        <v>284</v>
      </c>
      <c r="E128" s="13" t="s">
        <v>236</v>
      </c>
      <c r="F128" s="13" t="s">
        <v>359</v>
      </c>
      <c r="G128" s="13" t="s">
        <v>359</v>
      </c>
      <c r="H128" s="13" t="s">
        <v>366</v>
      </c>
      <c r="I128" s="13" t="s">
        <v>356</v>
      </c>
      <c r="J128" s="14" t="s">
        <v>339</v>
      </c>
      <c r="K128" s="13" t="s">
        <v>348</v>
      </c>
      <c r="L128" s="49" t="s">
        <v>594</v>
      </c>
    </row>
    <row r="129" spans="1:12">
      <c r="A129" s="13" t="s">
        <v>595</v>
      </c>
      <c r="B129" s="13" t="s">
        <v>29</v>
      </c>
      <c r="C129" s="13" t="s">
        <v>596</v>
      </c>
      <c r="D129" s="13" t="s">
        <v>185</v>
      </c>
      <c r="E129" s="13" t="s">
        <v>186</v>
      </c>
      <c r="F129" s="13" t="s">
        <v>339</v>
      </c>
      <c r="G129" s="13" t="s">
        <v>339</v>
      </c>
      <c r="H129" s="13" t="s">
        <v>339</v>
      </c>
      <c r="I129" s="13" t="s">
        <v>339</v>
      </c>
      <c r="J129" s="13" t="s">
        <v>339</v>
      </c>
      <c r="K129" s="14" t="s">
        <v>339</v>
      </c>
      <c r="L129" s="49" t="s">
        <v>597</v>
      </c>
    </row>
    <row r="130" spans="1:12">
      <c r="A130" s="15" t="s">
        <v>598</v>
      </c>
      <c r="B130" s="15"/>
      <c r="C130" s="15"/>
      <c r="D130" s="15"/>
      <c r="E130" s="15"/>
      <c r="F130" s="15"/>
      <c r="G130" s="15"/>
      <c r="H130" s="15"/>
      <c r="I130" s="15"/>
      <c r="J130" s="15"/>
      <c r="K130" s="15"/>
      <c r="L130" s="50"/>
    </row>
  </sheetData>
  <mergeCells count="2">
    <mergeCell ref="A7:E7"/>
    <mergeCell ref="F7:L7"/>
  </mergeCells>
  <phoneticPr fontId="6" type="noConversion"/>
  <conditionalFormatting sqref="A1:XFD1048576">
    <cfRule type="containsText" dxfId="5" priority="1" stopIfTrue="1" operator="containsText" text="ITA">
      <formula>NOT(ISERROR(SEARCH("ITA",A1)))</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tabColor rgb="FFFF3399"/>
  </sheetPr>
  <dimension ref="A1:I40"/>
  <sheetViews>
    <sheetView showGridLines="0" topLeftCell="A7" workbookViewId="0">
      <selection activeCell="A7" sqref="A7"/>
    </sheetView>
  </sheetViews>
  <sheetFormatPr defaultRowHeight="12.75"/>
  <cols>
    <col min="1" max="1" width="3" style="26" customWidth="1"/>
    <col min="2" max="2" width="7.28515625" style="26" bestFit="1" customWidth="1"/>
    <col min="3" max="3" width="62.28515625" style="26" bestFit="1" customWidth="1"/>
    <col min="4" max="4" width="5" style="56" bestFit="1" customWidth="1"/>
    <col min="5" max="5" width="3.28515625" style="26" bestFit="1" customWidth="1"/>
    <col min="6" max="6" width="3.85546875" style="26" bestFit="1" customWidth="1"/>
    <col min="7" max="9" width="3.28515625" style="26" bestFit="1" customWidth="1"/>
    <col min="10" max="16384" width="9.140625" style="26"/>
  </cols>
  <sheetData>
    <row r="1" spans="1:9" ht="15">
      <c r="A1" s="25" t="s">
        <v>609</v>
      </c>
    </row>
    <row r="2" spans="1:9">
      <c r="A2" s="27"/>
    </row>
    <row r="3" spans="1:9">
      <c r="A3" s="28" t="s">
        <v>610</v>
      </c>
    </row>
    <row r="4" spans="1:9">
      <c r="A4" s="28" t="s">
        <v>611</v>
      </c>
    </row>
    <row r="5" spans="1:9">
      <c r="A5" s="28" t="s">
        <v>610</v>
      </c>
    </row>
    <row r="6" spans="1:9">
      <c r="A6" s="29"/>
    </row>
    <row r="7" spans="1:9" s="56" customFormat="1">
      <c r="A7" s="55" t="s">
        <v>612</v>
      </c>
      <c r="B7" s="55" t="s">
        <v>613</v>
      </c>
      <c r="C7" s="55" t="s">
        <v>614</v>
      </c>
      <c r="D7" s="55" t="s">
        <v>615</v>
      </c>
      <c r="E7" s="55">
        <v>1</v>
      </c>
      <c r="F7" s="55">
        <v>2</v>
      </c>
      <c r="G7" s="55">
        <v>3</v>
      </c>
      <c r="H7" s="55">
        <v>4</v>
      </c>
      <c r="I7" s="55">
        <v>5</v>
      </c>
    </row>
    <row r="8" spans="1:9">
      <c r="A8" s="30">
        <v>1</v>
      </c>
      <c r="B8" s="30" t="s">
        <v>21</v>
      </c>
      <c r="C8" s="30" t="s">
        <v>616</v>
      </c>
      <c r="D8" s="57">
        <v>6</v>
      </c>
      <c r="E8" s="30">
        <v>-3</v>
      </c>
      <c r="F8" s="30">
        <v>1</v>
      </c>
      <c r="G8" s="30">
        <v>1</v>
      </c>
      <c r="H8" s="30">
        <v>3</v>
      </c>
      <c r="I8" s="30">
        <v>1</v>
      </c>
    </row>
    <row r="9" spans="1:9">
      <c r="A9" s="30">
        <v>2</v>
      </c>
      <c r="B9" s="30" t="s">
        <v>29</v>
      </c>
      <c r="C9" s="30" t="s">
        <v>617</v>
      </c>
      <c r="D9" s="57">
        <v>8</v>
      </c>
      <c r="E9" s="30">
        <v>1</v>
      </c>
      <c r="F9" s="30">
        <v>3</v>
      </c>
      <c r="G9" s="30">
        <v>2</v>
      </c>
      <c r="H9" s="30">
        <v>-7</v>
      </c>
      <c r="I9" s="30">
        <v>2</v>
      </c>
    </row>
    <row r="10" spans="1:9">
      <c r="A10" s="30">
        <v>3</v>
      </c>
      <c r="B10" s="30" t="s">
        <v>82</v>
      </c>
      <c r="C10" s="30" t="s">
        <v>618</v>
      </c>
      <c r="D10" s="57">
        <v>20</v>
      </c>
      <c r="E10" s="30">
        <v>5</v>
      </c>
      <c r="F10" s="30">
        <v>8</v>
      </c>
      <c r="G10" s="30">
        <v>4</v>
      </c>
      <c r="H10" s="30">
        <v>-13</v>
      </c>
      <c r="I10" s="30">
        <v>3</v>
      </c>
    </row>
    <row r="11" spans="1:9">
      <c r="A11" s="30">
        <v>4</v>
      </c>
      <c r="B11" s="30" t="s">
        <v>14</v>
      </c>
      <c r="C11" s="30" t="s">
        <v>619</v>
      </c>
      <c r="D11" s="57">
        <v>22</v>
      </c>
      <c r="E11" s="30">
        <v>2</v>
      </c>
      <c r="F11" s="30">
        <v>4</v>
      </c>
      <c r="G11" s="30">
        <v>12</v>
      </c>
      <c r="H11" s="30">
        <v>-15</v>
      </c>
      <c r="I11" s="30">
        <v>4</v>
      </c>
    </row>
    <row r="12" spans="1:9">
      <c r="A12" s="30">
        <v>5</v>
      </c>
      <c r="B12" s="30" t="s">
        <v>47</v>
      </c>
      <c r="C12" s="30" t="s">
        <v>620</v>
      </c>
      <c r="D12" s="57">
        <v>24</v>
      </c>
      <c r="E12" s="30">
        <v>-11</v>
      </c>
      <c r="F12" s="30">
        <v>6</v>
      </c>
      <c r="G12" s="30">
        <v>3</v>
      </c>
      <c r="H12" s="30">
        <v>4</v>
      </c>
      <c r="I12" s="30">
        <v>11</v>
      </c>
    </row>
    <row r="13" spans="1:9">
      <c r="A13" s="30">
        <v>6</v>
      </c>
      <c r="B13" s="30" t="s">
        <v>18</v>
      </c>
      <c r="C13" s="30" t="s">
        <v>621</v>
      </c>
      <c r="D13" s="57">
        <v>25</v>
      </c>
      <c r="E13" s="30">
        <v>4</v>
      </c>
      <c r="F13" s="30">
        <v>2</v>
      </c>
      <c r="G13" s="30">
        <v>14</v>
      </c>
      <c r="H13" s="30">
        <v>-19</v>
      </c>
      <c r="I13" s="30">
        <v>5</v>
      </c>
    </row>
    <row r="14" spans="1:9">
      <c r="A14" s="30">
        <v>7</v>
      </c>
      <c r="B14" s="30" t="s">
        <v>25</v>
      </c>
      <c r="C14" s="30" t="s">
        <v>622</v>
      </c>
      <c r="D14" s="57">
        <v>25</v>
      </c>
      <c r="E14" s="30">
        <v>6</v>
      </c>
      <c r="F14" s="30">
        <v>7</v>
      </c>
      <c r="G14" s="30">
        <v>-8</v>
      </c>
      <c r="H14" s="30">
        <v>6</v>
      </c>
      <c r="I14" s="30">
        <v>6</v>
      </c>
    </row>
    <row r="15" spans="1:9">
      <c r="A15" s="30">
        <v>8</v>
      </c>
      <c r="B15" s="30" t="s">
        <v>56</v>
      </c>
      <c r="C15" s="30" t="s">
        <v>623</v>
      </c>
      <c r="D15" s="57">
        <v>31</v>
      </c>
      <c r="E15" s="30">
        <v>8</v>
      </c>
      <c r="F15" s="30">
        <v>10</v>
      </c>
      <c r="G15" s="30">
        <v>5</v>
      </c>
      <c r="H15" s="30">
        <v>-11</v>
      </c>
      <c r="I15" s="30">
        <v>8</v>
      </c>
    </row>
    <row r="16" spans="1:9">
      <c r="A16" s="30">
        <v>9</v>
      </c>
      <c r="B16" s="30" t="s">
        <v>31</v>
      </c>
      <c r="C16" s="30" t="s">
        <v>624</v>
      </c>
      <c r="D16" s="57">
        <v>33</v>
      </c>
      <c r="E16" s="30">
        <v>13</v>
      </c>
      <c r="F16" s="30">
        <v>-16</v>
      </c>
      <c r="G16" s="30">
        <v>9</v>
      </c>
      <c r="H16" s="30">
        <v>2</v>
      </c>
      <c r="I16" s="30">
        <v>9</v>
      </c>
    </row>
    <row r="17" spans="1:9">
      <c r="A17" s="30">
        <v>10</v>
      </c>
      <c r="B17" s="30" t="s">
        <v>27</v>
      </c>
      <c r="C17" s="30" t="s">
        <v>625</v>
      </c>
      <c r="D17" s="57">
        <v>33</v>
      </c>
      <c r="E17" s="30">
        <v>7</v>
      </c>
      <c r="F17" s="30">
        <v>5</v>
      </c>
      <c r="G17" s="30">
        <v>11</v>
      </c>
      <c r="H17" s="30">
        <v>10</v>
      </c>
      <c r="I17" s="30">
        <v>-14</v>
      </c>
    </row>
    <row r="18" spans="1:9">
      <c r="A18" s="30">
        <v>11</v>
      </c>
      <c r="B18" s="30" t="s">
        <v>626</v>
      </c>
      <c r="C18" s="30" t="s">
        <v>627</v>
      </c>
      <c r="D18" s="57">
        <v>34</v>
      </c>
      <c r="E18" s="30">
        <v>15</v>
      </c>
      <c r="F18" s="30">
        <v>11</v>
      </c>
      <c r="G18" s="30">
        <v>7</v>
      </c>
      <c r="H18" s="30">
        <v>1</v>
      </c>
      <c r="I18" s="30">
        <v>-16</v>
      </c>
    </row>
    <row r="19" spans="1:9">
      <c r="A19" s="30">
        <v>12</v>
      </c>
      <c r="B19" s="30" t="s">
        <v>35</v>
      </c>
      <c r="C19" s="30" t="s">
        <v>628</v>
      </c>
      <c r="D19" s="57">
        <v>38</v>
      </c>
      <c r="E19" s="30">
        <v>9</v>
      </c>
      <c r="F19" s="37">
        <v>-28</v>
      </c>
      <c r="G19" s="30">
        <v>10</v>
      </c>
      <c r="H19" s="30">
        <v>9</v>
      </c>
      <c r="I19" s="30">
        <v>10</v>
      </c>
    </row>
    <row r="20" spans="1:9">
      <c r="A20" s="30">
        <v>13</v>
      </c>
      <c r="B20" s="30" t="s">
        <v>39</v>
      </c>
      <c r="C20" s="30" t="s">
        <v>629</v>
      </c>
      <c r="D20" s="57">
        <v>40</v>
      </c>
      <c r="E20" s="30">
        <v>10</v>
      </c>
      <c r="F20" s="30">
        <v>12</v>
      </c>
      <c r="G20" s="30">
        <v>6</v>
      </c>
      <c r="H20" s="30">
        <v>-17</v>
      </c>
      <c r="I20" s="30">
        <v>12</v>
      </c>
    </row>
    <row r="21" spans="1:9">
      <c r="A21" s="30">
        <v>14</v>
      </c>
      <c r="B21" s="30" t="s">
        <v>438</v>
      </c>
      <c r="C21" s="30" t="s">
        <v>630</v>
      </c>
      <c r="D21" s="57">
        <v>51</v>
      </c>
      <c r="E21" s="30">
        <v>14</v>
      </c>
      <c r="F21" s="30">
        <v>9</v>
      </c>
      <c r="G21" s="30">
        <v>-24</v>
      </c>
      <c r="H21" s="30">
        <v>21</v>
      </c>
      <c r="I21" s="30">
        <v>7</v>
      </c>
    </row>
    <row r="22" spans="1:9">
      <c r="A22" s="30">
        <v>15</v>
      </c>
      <c r="B22" s="30" t="s">
        <v>43</v>
      </c>
      <c r="C22" s="30" t="s">
        <v>631</v>
      </c>
      <c r="D22" s="57">
        <v>55</v>
      </c>
      <c r="E22" s="30">
        <v>-18</v>
      </c>
      <c r="F22" s="30">
        <v>13</v>
      </c>
      <c r="G22" s="30">
        <v>15</v>
      </c>
      <c r="H22" s="30">
        <v>12</v>
      </c>
      <c r="I22" s="30">
        <v>15</v>
      </c>
    </row>
    <row r="23" spans="1:9">
      <c r="A23" s="30">
        <v>16</v>
      </c>
      <c r="B23" s="30" t="s">
        <v>632</v>
      </c>
      <c r="C23" s="30" t="s">
        <v>633</v>
      </c>
      <c r="D23" s="57">
        <v>61</v>
      </c>
      <c r="E23" s="30">
        <v>19</v>
      </c>
      <c r="F23" s="30">
        <v>18</v>
      </c>
      <c r="G23" s="30">
        <v>19</v>
      </c>
      <c r="H23" s="30">
        <v>5</v>
      </c>
      <c r="I23" s="30">
        <v>-22</v>
      </c>
    </row>
    <row r="24" spans="1:9">
      <c r="A24" s="30">
        <v>17</v>
      </c>
      <c r="B24" s="30" t="s">
        <v>34</v>
      </c>
      <c r="C24" s="30" t="s">
        <v>634</v>
      </c>
      <c r="D24" s="57">
        <v>61</v>
      </c>
      <c r="E24" s="30">
        <v>12</v>
      </c>
      <c r="F24" s="30">
        <v>14</v>
      </c>
      <c r="G24" s="30">
        <v>22</v>
      </c>
      <c r="H24" s="30">
        <v>-25</v>
      </c>
      <c r="I24" s="30">
        <v>13</v>
      </c>
    </row>
    <row r="25" spans="1:9">
      <c r="A25" s="30">
        <v>18</v>
      </c>
      <c r="B25" s="30" t="s">
        <v>54</v>
      </c>
      <c r="C25" s="30" t="s">
        <v>635</v>
      </c>
      <c r="D25" s="57">
        <v>64</v>
      </c>
      <c r="E25" s="30">
        <v>-21</v>
      </c>
      <c r="F25" s="30">
        <v>15</v>
      </c>
      <c r="G25" s="30">
        <v>16</v>
      </c>
      <c r="H25" s="30">
        <v>14</v>
      </c>
      <c r="I25" s="30">
        <v>19</v>
      </c>
    </row>
    <row r="26" spans="1:9">
      <c r="A26" s="30">
        <v>19</v>
      </c>
      <c r="B26" s="30" t="s">
        <v>55</v>
      </c>
      <c r="C26" s="30" t="s">
        <v>636</v>
      </c>
      <c r="D26" s="57">
        <v>66</v>
      </c>
      <c r="E26" s="30">
        <v>-22</v>
      </c>
      <c r="F26" s="30">
        <v>20</v>
      </c>
      <c r="G26" s="30">
        <v>18</v>
      </c>
      <c r="H26" s="30">
        <v>8</v>
      </c>
      <c r="I26" s="30">
        <v>20</v>
      </c>
    </row>
    <row r="27" spans="1:9">
      <c r="A27" s="30">
        <v>20</v>
      </c>
      <c r="B27" s="30" t="s">
        <v>62</v>
      </c>
      <c r="C27" s="30" t="s">
        <v>637</v>
      </c>
      <c r="D27" s="57">
        <v>68</v>
      </c>
      <c r="E27" s="30">
        <v>20</v>
      </c>
      <c r="F27" s="30">
        <v>-21</v>
      </c>
      <c r="G27" s="30">
        <v>13</v>
      </c>
      <c r="H27" s="30">
        <v>18</v>
      </c>
      <c r="I27" s="30">
        <v>17</v>
      </c>
    </row>
    <row r="28" spans="1:9">
      <c r="A28" s="30">
        <v>21</v>
      </c>
      <c r="B28" s="30" t="s">
        <v>23</v>
      </c>
      <c r="C28" s="30" t="s">
        <v>638</v>
      </c>
      <c r="D28" s="57">
        <v>68</v>
      </c>
      <c r="E28" s="30">
        <v>16</v>
      </c>
      <c r="F28" s="30">
        <v>17</v>
      </c>
      <c r="G28" s="30">
        <v>17</v>
      </c>
      <c r="H28" s="30">
        <v>-22</v>
      </c>
      <c r="I28" s="30">
        <v>18</v>
      </c>
    </row>
    <row r="29" spans="1:9">
      <c r="A29" s="30">
        <v>22</v>
      </c>
      <c r="B29" s="30" t="s">
        <v>45</v>
      </c>
      <c r="C29" s="30" t="s">
        <v>639</v>
      </c>
      <c r="D29" s="57">
        <v>78</v>
      </c>
      <c r="E29" s="30">
        <v>17</v>
      </c>
      <c r="F29" s="30">
        <v>19</v>
      </c>
      <c r="G29" s="30">
        <v>21</v>
      </c>
      <c r="H29" s="30">
        <v>-23</v>
      </c>
      <c r="I29" s="30">
        <v>21</v>
      </c>
    </row>
    <row r="30" spans="1:9">
      <c r="A30" s="30">
        <v>23</v>
      </c>
      <c r="B30" s="30" t="s">
        <v>20</v>
      </c>
      <c r="C30" s="30" t="s">
        <v>640</v>
      </c>
      <c r="D30" s="57">
        <v>84</v>
      </c>
      <c r="E30" s="30">
        <v>-26</v>
      </c>
      <c r="F30" s="30">
        <v>25</v>
      </c>
      <c r="G30" s="30">
        <v>20</v>
      </c>
      <c r="H30" s="30">
        <v>16</v>
      </c>
      <c r="I30" s="30">
        <v>23</v>
      </c>
    </row>
    <row r="31" spans="1:9">
      <c r="A31" s="30">
        <v>24</v>
      </c>
      <c r="B31" s="30" t="s">
        <v>10</v>
      </c>
      <c r="C31" s="30" t="s">
        <v>641</v>
      </c>
      <c r="D31" s="57">
        <v>94</v>
      </c>
      <c r="E31" s="30">
        <v>23</v>
      </c>
      <c r="F31" s="30">
        <v>-24</v>
      </c>
      <c r="G31" s="30">
        <v>23</v>
      </c>
      <c r="H31" s="30">
        <v>24</v>
      </c>
      <c r="I31" s="30">
        <v>24</v>
      </c>
    </row>
    <row r="32" spans="1:9">
      <c r="A32" s="30">
        <v>25</v>
      </c>
      <c r="B32" s="30" t="s">
        <v>41</v>
      </c>
      <c r="C32" s="30" t="s">
        <v>642</v>
      </c>
      <c r="D32" s="57">
        <v>95</v>
      </c>
      <c r="E32" s="30">
        <v>25</v>
      </c>
      <c r="F32" s="30">
        <v>23</v>
      </c>
      <c r="G32" s="30">
        <v>-27</v>
      </c>
      <c r="H32" s="30">
        <v>20</v>
      </c>
      <c r="I32" s="30">
        <v>27</v>
      </c>
    </row>
    <row r="33" spans="1:9">
      <c r="A33" s="30">
        <v>26</v>
      </c>
      <c r="B33" s="30" t="s">
        <v>59</v>
      </c>
      <c r="C33" s="30" t="s">
        <v>643</v>
      </c>
      <c r="D33" s="57">
        <v>97</v>
      </c>
      <c r="E33" s="30">
        <v>24</v>
      </c>
      <c r="F33" s="30">
        <v>22</v>
      </c>
      <c r="G33" s="30">
        <v>25</v>
      </c>
      <c r="H33" s="30">
        <v>-26</v>
      </c>
      <c r="I33" s="30">
        <v>26</v>
      </c>
    </row>
    <row r="34" spans="1:9">
      <c r="A34" s="30">
        <v>27</v>
      </c>
      <c r="B34" s="30" t="s">
        <v>644</v>
      </c>
      <c r="C34" s="30" t="s">
        <v>645</v>
      </c>
      <c r="D34" s="57">
        <v>104</v>
      </c>
      <c r="E34" s="30">
        <v>-27</v>
      </c>
      <c r="F34" s="30">
        <v>26</v>
      </c>
      <c r="G34" s="30">
        <v>26</v>
      </c>
      <c r="H34" s="30">
        <v>27</v>
      </c>
      <c r="I34" s="30">
        <v>25</v>
      </c>
    </row>
    <row r="36" spans="1:9">
      <c r="A36" s="31" t="s">
        <v>610</v>
      </c>
    </row>
    <row r="37" spans="1:9">
      <c r="A37" s="29"/>
    </row>
    <row r="38" spans="1:9">
      <c r="A38" s="23"/>
    </row>
    <row r="39" spans="1:9">
      <c r="A39" s="23"/>
    </row>
    <row r="40" spans="1:9">
      <c r="A40" s="24"/>
    </row>
  </sheetData>
  <phoneticPr fontId="6" type="noConversion"/>
  <pageMargins left="0.75" right="0.75" top="1" bottom="1" header="0.5" footer="0.5"/>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Q27"/>
  <sheetViews>
    <sheetView showGridLines="0" workbookViewId="0">
      <selection sqref="A1:I1"/>
    </sheetView>
  </sheetViews>
  <sheetFormatPr defaultRowHeight="12.75"/>
  <cols>
    <col min="1" max="1" width="3.28515625" style="3" customWidth="1"/>
    <col min="2" max="2" width="7.7109375" style="3" customWidth="1"/>
    <col min="3" max="3" width="29.28515625" style="3" customWidth="1"/>
    <col min="4" max="4" width="5.42578125" style="3" customWidth="1"/>
    <col min="5" max="9" width="3.28515625" style="3" customWidth="1"/>
    <col min="10" max="16384" width="9.140625" style="3"/>
  </cols>
  <sheetData>
    <row r="1" spans="1:17" ht="20.25">
      <c r="A1" s="87" t="s">
        <v>654</v>
      </c>
      <c r="B1" s="87"/>
      <c r="C1" s="87"/>
      <c r="D1" s="87"/>
      <c r="E1" s="87"/>
      <c r="F1" s="87"/>
      <c r="G1" s="87"/>
      <c r="H1" s="87"/>
      <c r="I1" s="87"/>
      <c r="J1" s="58"/>
      <c r="K1" s="58"/>
      <c r="L1" s="58"/>
      <c r="M1" s="58"/>
      <c r="N1" s="58"/>
      <c r="O1" s="58"/>
      <c r="P1" s="58"/>
      <c r="Q1" s="58"/>
    </row>
    <row r="3" spans="1:17" s="45" customFormat="1">
      <c r="A3" s="59" t="s">
        <v>612</v>
      </c>
      <c r="B3" s="59" t="s">
        <v>648</v>
      </c>
      <c r="C3" s="59" t="s">
        <v>649</v>
      </c>
      <c r="D3" s="59" t="s">
        <v>650</v>
      </c>
      <c r="E3" s="59">
        <v>1</v>
      </c>
      <c r="F3" s="59">
        <v>2</v>
      </c>
      <c r="G3" s="59">
        <v>3</v>
      </c>
      <c r="H3" s="59">
        <v>4</v>
      </c>
      <c r="I3" s="59">
        <v>5</v>
      </c>
    </row>
    <row r="4" spans="1:17">
      <c r="A4" s="3">
        <v>1</v>
      </c>
      <c r="B4" s="3">
        <v>1181</v>
      </c>
      <c r="C4" s="6" t="s">
        <v>646</v>
      </c>
      <c r="D4" s="59">
        <f>SUMIF($E4:$I4,"&gt;0")</f>
        <v>9</v>
      </c>
      <c r="E4" s="3">
        <v>2</v>
      </c>
      <c r="F4" s="3">
        <v>2</v>
      </c>
      <c r="G4" s="3">
        <v>4</v>
      </c>
      <c r="H4" s="3">
        <v>1</v>
      </c>
      <c r="I4" s="3">
        <v>-8</v>
      </c>
    </row>
    <row r="5" spans="1:17">
      <c r="A5" s="3">
        <v>2</v>
      </c>
      <c r="B5" s="3">
        <v>1144</v>
      </c>
      <c r="C5" s="6" t="s">
        <v>22</v>
      </c>
      <c r="D5" s="59">
        <f t="shared" ref="D5:D27" si="0">SUMIF($E5:$I5,"&gt;0")</f>
        <v>10</v>
      </c>
      <c r="E5" s="3">
        <v>-11</v>
      </c>
      <c r="F5" s="3">
        <v>6</v>
      </c>
      <c r="G5" s="3">
        <v>1</v>
      </c>
      <c r="H5" s="3">
        <v>2</v>
      </c>
      <c r="I5" s="3">
        <v>1</v>
      </c>
    </row>
    <row r="6" spans="1:17">
      <c r="A6" s="3">
        <v>3</v>
      </c>
      <c r="B6" s="3">
        <v>1169</v>
      </c>
      <c r="C6" s="6" t="s">
        <v>19</v>
      </c>
      <c r="D6" s="59">
        <f t="shared" si="0"/>
        <v>13</v>
      </c>
      <c r="E6" s="3">
        <v>1</v>
      </c>
      <c r="F6" s="3">
        <v>5</v>
      </c>
      <c r="G6" s="3">
        <v>5</v>
      </c>
      <c r="H6" s="3">
        <v>-6</v>
      </c>
      <c r="I6" s="3">
        <v>2</v>
      </c>
    </row>
    <row r="7" spans="1:17">
      <c r="A7" s="3">
        <v>4</v>
      </c>
      <c r="B7" s="3">
        <v>1148</v>
      </c>
      <c r="C7" s="6" t="s">
        <v>26</v>
      </c>
      <c r="D7" s="59">
        <f t="shared" si="0"/>
        <v>13</v>
      </c>
      <c r="E7" s="3">
        <v>-6</v>
      </c>
      <c r="F7" s="3">
        <v>1</v>
      </c>
      <c r="G7" s="3">
        <v>2</v>
      </c>
      <c r="H7" s="3">
        <v>5</v>
      </c>
      <c r="I7" s="3">
        <v>5</v>
      </c>
    </row>
    <row r="8" spans="1:17">
      <c r="A8" s="3">
        <v>5</v>
      </c>
      <c r="B8" s="3">
        <v>1158</v>
      </c>
      <c r="C8" s="6" t="s">
        <v>651</v>
      </c>
      <c r="D8" s="59">
        <f t="shared" si="0"/>
        <v>13</v>
      </c>
      <c r="E8" s="3">
        <v>-5</v>
      </c>
      <c r="F8" s="3">
        <v>3</v>
      </c>
      <c r="G8" s="3">
        <v>3</v>
      </c>
      <c r="H8" s="3">
        <v>3</v>
      </c>
      <c r="I8" s="3">
        <v>4</v>
      </c>
    </row>
    <row r="9" spans="1:17">
      <c r="A9" s="3">
        <v>6</v>
      </c>
      <c r="B9" s="3">
        <v>1156</v>
      </c>
      <c r="C9" s="6" t="s">
        <v>32</v>
      </c>
      <c r="D9" s="59">
        <f t="shared" si="0"/>
        <v>21</v>
      </c>
      <c r="E9" s="3">
        <v>3</v>
      </c>
      <c r="F9" s="3">
        <v>4</v>
      </c>
      <c r="G9" s="3">
        <v>-10</v>
      </c>
      <c r="H9" s="3">
        <v>4</v>
      </c>
      <c r="I9" s="3">
        <v>10</v>
      </c>
    </row>
    <row r="10" spans="1:17">
      <c r="A10" s="3">
        <v>7</v>
      </c>
      <c r="B10" s="3">
        <v>106</v>
      </c>
      <c r="C10" s="6" t="s">
        <v>42</v>
      </c>
      <c r="D10" s="59">
        <f t="shared" si="0"/>
        <v>34</v>
      </c>
      <c r="E10" s="3">
        <v>8</v>
      </c>
      <c r="F10" s="3">
        <v>7</v>
      </c>
      <c r="G10" s="3">
        <v>-18</v>
      </c>
      <c r="H10" s="3">
        <v>10</v>
      </c>
      <c r="I10" s="3">
        <v>9</v>
      </c>
    </row>
    <row r="11" spans="1:17">
      <c r="A11" s="3">
        <v>8</v>
      </c>
      <c r="B11" s="3">
        <v>1157</v>
      </c>
      <c r="C11" s="6" t="s">
        <v>66</v>
      </c>
      <c r="D11" s="59">
        <f t="shared" si="0"/>
        <v>38</v>
      </c>
      <c r="E11" s="3">
        <v>4</v>
      </c>
      <c r="F11" s="3">
        <v>15</v>
      </c>
      <c r="G11" s="3">
        <v>11</v>
      </c>
      <c r="H11" s="3">
        <v>8</v>
      </c>
      <c r="I11" s="3">
        <v>-19</v>
      </c>
    </row>
    <row r="12" spans="1:17">
      <c r="A12" s="3">
        <v>9</v>
      </c>
      <c r="B12" s="3">
        <v>1175</v>
      </c>
      <c r="C12" s="6" t="s">
        <v>15</v>
      </c>
      <c r="D12" s="59">
        <f t="shared" si="0"/>
        <v>39</v>
      </c>
      <c r="E12" s="3">
        <v>17</v>
      </c>
      <c r="F12" s="3">
        <v>12</v>
      </c>
      <c r="G12" s="60">
        <v>-25</v>
      </c>
      <c r="H12" s="3">
        <v>7</v>
      </c>
      <c r="I12" s="3">
        <v>3</v>
      </c>
    </row>
    <row r="13" spans="1:17">
      <c r="A13" s="3">
        <v>10</v>
      </c>
      <c r="B13" s="3">
        <v>1177</v>
      </c>
      <c r="C13" s="6" t="s">
        <v>24</v>
      </c>
      <c r="D13" s="59">
        <f t="shared" si="0"/>
        <v>39</v>
      </c>
      <c r="E13" s="3">
        <v>-16</v>
      </c>
      <c r="F13" s="3">
        <v>9</v>
      </c>
      <c r="G13" s="3">
        <v>8</v>
      </c>
      <c r="H13" s="3">
        <v>15</v>
      </c>
      <c r="I13" s="3">
        <v>7</v>
      </c>
    </row>
    <row r="14" spans="1:17">
      <c r="A14" s="3">
        <v>11</v>
      </c>
      <c r="B14" s="3">
        <v>1179</v>
      </c>
      <c r="C14" s="6" t="s">
        <v>40</v>
      </c>
      <c r="D14" s="59">
        <f t="shared" si="0"/>
        <v>43</v>
      </c>
      <c r="E14" s="3">
        <v>14</v>
      </c>
      <c r="F14" s="3">
        <v>8</v>
      </c>
      <c r="G14" s="3">
        <v>-25</v>
      </c>
      <c r="H14" s="3">
        <v>9</v>
      </c>
      <c r="I14" s="3">
        <v>12</v>
      </c>
    </row>
    <row r="15" spans="1:17">
      <c r="A15" s="3">
        <v>12</v>
      </c>
      <c r="B15" s="3">
        <v>1100</v>
      </c>
      <c r="C15" s="6" t="s">
        <v>652</v>
      </c>
      <c r="D15" s="59">
        <f t="shared" si="0"/>
        <v>45</v>
      </c>
      <c r="E15" s="3">
        <v>12</v>
      </c>
      <c r="F15" s="3">
        <v>-18</v>
      </c>
      <c r="G15" s="3">
        <v>7</v>
      </c>
      <c r="H15" s="3">
        <v>12</v>
      </c>
      <c r="I15" s="3">
        <v>14</v>
      </c>
    </row>
    <row r="16" spans="1:17">
      <c r="A16" s="3">
        <v>13</v>
      </c>
      <c r="B16" s="3">
        <v>1176</v>
      </c>
      <c r="C16" s="6" t="s">
        <v>28</v>
      </c>
      <c r="D16" s="59">
        <f t="shared" si="0"/>
        <v>47</v>
      </c>
      <c r="E16" s="3">
        <v>7</v>
      </c>
      <c r="F16" s="3">
        <v>13</v>
      </c>
      <c r="G16" s="3">
        <v>-25</v>
      </c>
      <c r="H16" s="3">
        <v>16</v>
      </c>
      <c r="I16" s="3">
        <v>11</v>
      </c>
    </row>
    <row r="17" spans="1:9">
      <c r="A17" s="3">
        <v>14</v>
      </c>
      <c r="B17" s="3">
        <v>1125</v>
      </c>
      <c r="C17" s="6" t="s">
        <v>63</v>
      </c>
      <c r="D17" s="59">
        <f t="shared" si="0"/>
        <v>50</v>
      </c>
      <c r="E17" s="3">
        <v>13</v>
      </c>
      <c r="F17" s="3">
        <v>14</v>
      </c>
      <c r="G17" s="3">
        <v>6</v>
      </c>
      <c r="H17" s="3">
        <v>17</v>
      </c>
      <c r="I17" s="3">
        <v>-22</v>
      </c>
    </row>
    <row r="18" spans="1:9">
      <c r="A18" s="3">
        <v>15</v>
      </c>
      <c r="B18" s="3">
        <v>1180</v>
      </c>
      <c r="C18" s="6" t="s">
        <v>36</v>
      </c>
      <c r="D18" s="59">
        <f t="shared" si="0"/>
        <v>51</v>
      </c>
      <c r="E18" s="3">
        <v>-20</v>
      </c>
      <c r="F18" s="3">
        <v>17</v>
      </c>
      <c r="G18" s="3">
        <v>15</v>
      </c>
      <c r="H18" s="3">
        <v>13</v>
      </c>
      <c r="I18" s="3">
        <v>6</v>
      </c>
    </row>
    <row r="19" spans="1:9">
      <c r="A19" s="3">
        <v>16</v>
      </c>
      <c r="B19" s="3">
        <v>1160</v>
      </c>
      <c r="C19" s="6" t="s">
        <v>50</v>
      </c>
      <c r="D19" s="59">
        <f t="shared" si="0"/>
        <v>51</v>
      </c>
      <c r="E19" s="3">
        <v>9</v>
      </c>
      <c r="F19" s="3">
        <v>10</v>
      </c>
      <c r="G19" s="3">
        <v>12</v>
      </c>
      <c r="H19" s="3">
        <v>-25</v>
      </c>
      <c r="I19" s="3">
        <v>20</v>
      </c>
    </row>
    <row r="20" spans="1:9">
      <c r="A20" s="3">
        <v>17</v>
      </c>
      <c r="B20" s="3">
        <v>1184</v>
      </c>
      <c r="C20" s="6" t="s">
        <v>49</v>
      </c>
      <c r="D20" s="59">
        <f t="shared" si="0"/>
        <v>54</v>
      </c>
      <c r="E20" s="3">
        <v>15</v>
      </c>
      <c r="F20" s="3">
        <v>11</v>
      </c>
      <c r="G20" s="3">
        <v>13</v>
      </c>
      <c r="H20" s="3">
        <v>-25</v>
      </c>
      <c r="I20" s="3">
        <v>15</v>
      </c>
    </row>
    <row r="21" spans="1:9">
      <c r="A21" s="3">
        <v>18</v>
      </c>
      <c r="B21" s="3">
        <v>1155</v>
      </c>
      <c r="C21" s="6" t="s">
        <v>46</v>
      </c>
      <c r="D21" s="59">
        <f t="shared" si="0"/>
        <v>59</v>
      </c>
      <c r="E21" s="3">
        <v>19</v>
      </c>
      <c r="F21" s="3">
        <v>16</v>
      </c>
      <c r="G21" s="3">
        <v>-25</v>
      </c>
      <c r="H21" s="3">
        <v>11</v>
      </c>
      <c r="I21" s="3">
        <v>13</v>
      </c>
    </row>
    <row r="22" spans="1:9">
      <c r="A22" s="3">
        <v>19</v>
      </c>
      <c r="B22" s="3">
        <v>1108</v>
      </c>
      <c r="C22" s="6" t="s">
        <v>65</v>
      </c>
      <c r="D22" s="59">
        <f t="shared" si="0"/>
        <v>60</v>
      </c>
      <c r="E22" s="3">
        <v>10</v>
      </c>
      <c r="F22" s="3">
        <v>21</v>
      </c>
      <c r="G22" s="3">
        <v>9</v>
      </c>
      <c r="H22" s="3">
        <v>20</v>
      </c>
      <c r="I22" s="3">
        <v>-23</v>
      </c>
    </row>
    <row r="23" spans="1:9">
      <c r="A23" s="3">
        <v>20</v>
      </c>
      <c r="B23" s="3">
        <v>1145</v>
      </c>
      <c r="C23" s="6" t="s">
        <v>44</v>
      </c>
      <c r="D23" s="59">
        <f t="shared" si="0"/>
        <v>70</v>
      </c>
      <c r="E23" s="3">
        <v>22</v>
      </c>
      <c r="F23" s="3">
        <v>-22</v>
      </c>
      <c r="G23" s="3">
        <v>14</v>
      </c>
      <c r="H23" s="3">
        <v>18</v>
      </c>
      <c r="I23" s="3">
        <v>16</v>
      </c>
    </row>
    <row r="24" spans="1:9">
      <c r="A24" s="3">
        <v>21</v>
      </c>
      <c r="B24" s="3">
        <v>117</v>
      </c>
      <c r="C24" s="6" t="s">
        <v>52</v>
      </c>
      <c r="D24" s="59">
        <f t="shared" si="0"/>
        <v>70</v>
      </c>
      <c r="E24" s="3">
        <v>21</v>
      </c>
      <c r="F24" s="3">
        <v>19</v>
      </c>
      <c r="G24" s="3">
        <v>16</v>
      </c>
      <c r="H24" s="3">
        <v>14</v>
      </c>
      <c r="I24" s="3">
        <v>-24</v>
      </c>
    </row>
    <row r="25" spans="1:9">
      <c r="A25" s="3">
        <v>22</v>
      </c>
      <c r="B25" s="3">
        <v>1150</v>
      </c>
      <c r="C25" s="6" t="s">
        <v>53</v>
      </c>
      <c r="D25" s="59">
        <f t="shared" si="0"/>
        <v>74</v>
      </c>
      <c r="E25" s="3">
        <v>18</v>
      </c>
      <c r="F25" s="3">
        <v>-24</v>
      </c>
      <c r="G25" s="3">
        <v>17</v>
      </c>
      <c r="H25" s="3">
        <v>21</v>
      </c>
      <c r="I25" s="3">
        <v>18</v>
      </c>
    </row>
    <row r="26" spans="1:9">
      <c r="A26" s="3">
        <v>23</v>
      </c>
      <c r="B26" s="3">
        <v>1164</v>
      </c>
      <c r="C26" s="6" t="s">
        <v>653</v>
      </c>
      <c r="D26" s="59">
        <f t="shared" si="0"/>
        <v>80</v>
      </c>
      <c r="E26" s="3">
        <v>24</v>
      </c>
      <c r="F26" s="3">
        <v>20</v>
      </c>
      <c r="G26" s="3">
        <v>19</v>
      </c>
      <c r="H26" s="3">
        <v>-25</v>
      </c>
      <c r="I26" s="3">
        <v>17</v>
      </c>
    </row>
    <row r="27" spans="1:9">
      <c r="A27" s="3">
        <v>24</v>
      </c>
      <c r="B27" s="3">
        <v>1101</v>
      </c>
      <c r="C27" s="6" t="s">
        <v>51</v>
      </c>
      <c r="D27" s="59">
        <f t="shared" si="0"/>
        <v>86</v>
      </c>
      <c r="E27" s="3">
        <v>23</v>
      </c>
      <c r="F27" s="3">
        <v>23</v>
      </c>
      <c r="G27" s="3">
        <v>-25</v>
      </c>
      <c r="H27" s="3">
        <v>19</v>
      </c>
      <c r="I27" s="3">
        <v>21</v>
      </c>
    </row>
  </sheetData>
  <mergeCells count="1">
    <mergeCell ref="A1:I1"/>
  </mergeCells>
  <phoneticPr fontId="6" type="noConversion"/>
  <conditionalFormatting sqref="D4:I27">
    <cfRule type="cellIs" dxfId="4" priority="1" stopIfTrue="1" operator="equal">
      <formula>-25</formula>
    </cfRule>
  </conditionalFormatting>
  <pageMargins left="0.75" right="0.75" top="1" bottom="1" header="0.5" footer="0.5"/>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sheetPr>
    <tabColor rgb="FFFF6600"/>
  </sheetPr>
  <dimension ref="A1:T24"/>
  <sheetViews>
    <sheetView showGridLines="0" workbookViewId="0">
      <selection activeCell="E22" sqref="E22:I22"/>
    </sheetView>
  </sheetViews>
  <sheetFormatPr defaultRowHeight="12.75"/>
  <cols>
    <col min="1" max="1" width="3.42578125" style="3" customWidth="1"/>
    <col min="2" max="2" width="9.140625" style="3"/>
    <col min="3" max="3" width="18.85546875" style="3" customWidth="1"/>
    <col min="4" max="9" width="3.42578125" style="3" customWidth="1"/>
    <col min="10" max="16384" width="9.140625" style="3"/>
  </cols>
  <sheetData>
    <row r="1" spans="1:20" ht="20.25">
      <c r="A1" s="87" t="s">
        <v>666</v>
      </c>
      <c r="B1" s="87"/>
      <c r="C1" s="87"/>
      <c r="D1" s="87"/>
      <c r="E1" s="87"/>
      <c r="F1" s="87"/>
      <c r="G1" s="87"/>
      <c r="H1" s="87"/>
      <c r="I1" s="87"/>
      <c r="J1" s="58"/>
      <c r="K1" s="58"/>
      <c r="L1" s="58"/>
      <c r="M1" s="58"/>
      <c r="N1" s="58"/>
      <c r="O1" s="58"/>
      <c r="P1" s="58"/>
      <c r="Q1" s="58"/>
      <c r="R1" s="58"/>
      <c r="S1" s="58"/>
      <c r="T1" s="58"/>
    </row>
    <row r="5" spans="1:20">
      <c r="A5" s="55" t="s">
        <v>612</v>
      </c>
      <c r="B5" s="55" t="s">
        <v>613</v>
      </c>
      <c r="C5" s="55" t="s">
        <v>2</v>
      </c>
      <c r="D5" s="55" t="s">
        <v>72</v>
      </c>
      <c r="E5" s="55">
        <v>1</v>
      </c>
      <c r="F5" s="55">
        <v>2</v>
      </c>
      <c r="G5" s="55">
        <v>3</v>
      </c>
      <c r="H5" s="55">
        <v>4</v>
      </c>
      <c r="I5" s="55">
        <v>5</v>
      </c>
    </row>
    <row r="6" spans="1:20">
      <c r="A6" s="72">
        <v>1</v>
      </c>
      <c r="B6" s="72">
        <v>1144</v>
      </c>
      <c r="C6" s="73" t="s">
        <v>22</v>
      </c>
      <c r="D6" s="72">
        <v>5</v>
      </c>
      <c r="E6" s="72">
        <v>1</v>
      </c>
      <c r="F6" s="72">
        <v>1</v>
      </c>
      <c r="G6" s="72">
        <v>4</v>
      </c>
      <c r="H6" s="72">
        <v>2</v>
      </c>
      <c r="I6" s="72">
        <v>1</v>
      </c>
    </row>
    <row r="7" spans="1:20">
      <c r="A7" s="72">
        <v>2</v>
      </c>
      <c r="B7" s="72">
        <v>1148</v>
      </c>
      <c r="C7" s="73" t="s">
        <v>26</v>
      </c>
      <c r="D7" s="72">
        <v>12</v>
      </c>
      <c r="E7" s="72">
        <v>6</v>
      </c>
      <c r="F7" s="72">
        <v>4</v>
      </c>
      <c r="G7" s="72">
        <v>1</v>
      </c>
      <c r="H7" s="72">
        <v>1</v>
      </c>
      <c r="I7" s="72">
        <v>6</v>
      </c>
    </row>
    <row r="8" spans="1:20">
      <c r="A8" s="72">
        <v>3</v>
      </c>
      <c r="B8" s="72">
        <v>1156</v>
      </c>
      <c r="C8" s="73" t="s">
        <v>32</v>
      </c>
      <c r="D8" s="72">
        <v>12</v>
      </c>
      <c r="E8" s="72">
        <v>3</v>
      </c>
      <c r="F8" s="72">
        <v>2</v>
      </c>
      <c r="G8" s="72">
        <v>3</v>
      </c>
      <c r="H8" s="72">
        <v>4</v>
      </c>
      <c r="I8" s="72">
        <v>9</v>
      </c>
    </row>
    <row r="9" spans="1:20">
      <c r="A9" s="72">
        <v>4</v>
      </c>
      <c r="B9" s="72">
        <v>1176</v>
      </c>
      <c r="C9" s="73" t="s">
        <v>28</v>
      </c>
      <c r="D9" s="72">
        <v>13</v>
      </c>
      <c r="E9" s="72">
        <v>5</v>
      </c>
      <c r="F9" s="72">
        <v>9</v>
      </c>
      <c r="G9" s="72">
        <v>2</v>
      </c>
      <c r="H9" s="72">
        <v>3</v>
      </c>
      <c r="I9" s="72">
        <v>3</v>
      </c>
    </row>
    <row r="10" spans="1:20">
      <c r="A10" s="72">
        <v>5</v>
      </c>
      <c r="B10" s="72">
        <v>1177</v>
      </c>
      <c r="C10" s="73" t="s">
        <v>24</v>
      </c>
      <c r="D10" s="72">
        <v>16</v>
      </c>
      <c r="E10" s="74">
        <v>20</v>
      </c>
      <c r="F10" s="72">
        <v>3</v>
      </c>
      <c r="G10" s="72">
        <v>6</v>
      </c>
      <c r="H10" s="72">
        <v>5</v>
      </c>
      <c r="I10" s="72">
        <v>2</v>
      </c>
    </row>
    <row r="11" spans="1:20">
      <c r="A11" s="72">
        <v>6</v>
      </c>
      <c r="B11" s="72">
        <v>1068</v>
      </c>
      <c r="C11" s="73" t="s">
        <v>48</v>
      </c>
      <c r="D11" s="72">
        <v>18</v>
      </c>
      <c r="E11" s="72">
        <v>2</v>
      </c>
      <c r="F11" s="72">
        <v>5</v>
      </c>
      <c r="G11" s="72">
        <v>7</v>
      </c>
      <c r="H11" s="72">
        <v>10</v>
      </c>
      <c r="I11" s="72">
        <v>4</v>
      </c>
    </row>
    <row r="12" spans="1:20">
      <c r="A12" s="72">
        <v>7</v>
      </c>
      <c r="B12" s="72">
        <v>1169</v>
      </c>
      <c r="C12" s="73" t="s">
        <v>19</v>
      </c>
      <c r="D12" s="72">
        <v>26</v>
      </c>
      <c r="E12" s="72">
        <v>9</v>
      </c>
      <c r="F12" s="72">
        <v>8</v>
      </c>
      <c r="G12" s="72">
        <v>5</v>
      </c>
      <c r="H12" s="72">
        <v>6</v>
      </c>
      <c r="I12" s="72">
        <v>7</v>
      </c>
    </row>
    <row r="13" spans="1:20">
      <c r="A13" s="72">
        <v>8</v>
      </c>
      <c r="B13" s="72">
        <v>1175</v>
      </c>
      <c r="C13" s="73" t="s">
        <v>15</v>
      </c>
      <c r="D13" s="72">
        <v>27</v>
      </c>
      <c r="E13" s="72">
        <v>10</v>
      </c>
      <c r="F13" s="72">
        <v>6</v>
      </c>
      <c r="G13" s="72">
        <v>9</v>
      </c>
      <c r="H13" s="72">
        <v>7</v>
      </c>
      <c r="I13" s="72">
        <v>5</v>
      </c>
    </row>
    <row r="14" spans="1:20">
      <c r="A14" s="72">
        <v>9</v>
      </c>
      <c r="B14" s="72">
        <v>1160</v>
      </c>
      <c r="C14" s="73" t="s">
        <v>50</v>
      </c>
      <c r="D14" s="72">
        <v>35</v>
      </c>
      <c r="E14" s="72">
        <v>4</v>
      </c>
      <c r="F14" s="72">
        <v>7</v>
      </c>
      <c r="G14" s="72">
        <v>16</v>
      </c>
      <c r="H14" s="72">
        <v>13</v>
      </c>
      <c r="I14" s="72">
        <v>11</v>
      </c>
    </row>
    <row r="15" spans="1:20">
      <c r="A15" s="72">
        <v>10</v>
      </c>
      <c r="B15" s="72">
        <v>106</v>
      </c>
      <c r="C15" s="73" t="s">
        <v>42</v>
      </c>
      <c r="D15" s="72">
        <v>38</v>
      </c>
      <c r="E15" s="72">
        <v>7</v>
      </c>
      <c r="F15" s="72">
        <v>19</v>
      </c>
      <c r="G15" s="72">
        <v>8</v>
      </c>
      <c r="H15" s="72">
        <v>8</v>
      </c>
      <c r="I15" s="72">
        <v>15</v>
      </c>
    </row>
    <row r="16" spans="1:20">
      <c r="A16" s="72">
        <v>11</v>
      </c>
      <c r="B16" s="72">
        <v>1179</v>
      </c>
      <c r="C16" s="73" t="s">
        <v>40</v>
      </c>
      <c r="D16" s="72">
        <v>41</v>
      </c>
      <c r="E16" s="72">
        <v>11</v>
      </c>
      <c r="F16" s="72">
        <v>11</v>
      </c>
      <c r="G16" s="74">
        <v>20</v>
      </c>
      <c r="H16" s="72">
        <v>11</v>
      </c>
      <c r="I16" s="72">
        <v>8</v>
      </c>
    </row>
    <row r="17" spans="1:9">
      <c r="A17" s="72">
        <v>12</v>
      </c>
      <c r="B17" s="72">
        <v>1125</v>
      </c>
      <c r="C17" s="73" t="s">
        <v>63</v>
      </c>
      <c r="D17" s="72">
        <v>45</v>
      </c>
      <c r="E17" s="72">
        <v>16</v>
      </c>
      <c r="F17" s="72">
        <v>12</v>
      </c>
      <c r="G17" s="72">
        <v>11</v>
      </c>
      <c r="H17" s="72">
        <v>12</v>
      </c>
      <c r="I17" s="72">
        <v>10</v>
      </c>
    </row>
    <row r="18" spans="1:9">
      <c r="A18" s="72">
        <v>13</v>
      </c>
      <c r="B18" s="72">
        <v>1145</v>
      </c>
      <c r="C18" s="73" t="s">
        <v>663</v>
      </c>
      <c r="D18" s="72">
        <v>48</v>
      </c>
      <c r="E18" s="72">
        <v>8</v>
      </c>
      <c r="F18" s="72">
        <v>13</v>
      </c>
      <c r="G18" s="72">
        <v>13</v>
      </c>
      <c r="H18" s="72">
        <v>14</v>
      </c>
      <c r="I18" s="72">
        <v>17</v>
      </c>
    </row>
    <row r="19" spans="1:9">
      <c r="A19" s="72">
        <v>14</v>
      </c>
      <c r="B19" s="72">
        <v>1155</v>
      </c>
      <c r="C19" s="73" t="s">
        <v>664</v>
      </c>
      <c r="D19" s="72">
        <v>48</v>
      </c>
      <c r="E19" s="72">
        <v>13</v>
      </c>
      <c r="F19" s="72">
        <v>16</v>
      </c>
      <c r="G19" s="72">
        <v>10</v>
      </c>
      <c r="H19" s="72">
        <v>9</v>
      </c>
      <c r="I19" s="72">
        <v>18</v>
      </c>
    </row>
    <row r="20" spans="1:9">
      <c r="A20" s="72">
        <v>15</v>
      </c>
      <c r="B20" s="72">
        <v>1184</v>
      </c>
      <c r="C20" s="73" t="s">
        <v>49</v>
      </c>
      <c r="D20" s="72">
        <v>52</v>
      </c>
      <c r="E20" s="72">
        <v>17</v>
      </c>
      <c r="F20" s="72">
        <v>10</v>
      </c>
      <c r="G20" s="72">
        <v>15</v>
      </c>
      <c r="H20" s="72">
        <v>15</v>
      </c>
      <c r="I20" s="72">
        <v>12</v>
      </c>
    </row>
    <row r="21" spans="1:9">
      <c r="A21" s="72">
        <v>16</v>
      </c>
      <c r="B21" s="72">
        <v>1150</v>
      </c>
      <c r="C21" s="73" t="s">
        <v>53</v>
      </c>
      <c r="D21" s="72">
        <v>58</v>
      </c>
      <c r="E21" s="72">
        <v>18</v>
      </c>
      <c r="F21" s="72">
        <v>15</v>
      </c>
      <c r="G21" s="72">
        <v>12</v>
      </c>
      <c r="H21" s="72">
        <v>18</v>
      </c>
      <c r="I21" s="72">
        <v>13</v>
      </c>
    </row>
    <row r="22" spans="1:9">
      <c r="A22" s="72">
        <v>17</v>
      </c>
      <c r="B22" s="72">
        <v>1101</v>
      </c>
      <c r="C22" s="73" t="s">
        <v>51</v>
      </c>
      <c r="D22" s="72">
        <v>60</v>
      </c>
      <c r="E22" s="72">
        <v>15</v>
      </c>
      <c r="F22" s="72">
        <v>17</v>
      </c>
      <c r="G22" s="72">
        <v>14</v>
      </c>
      <c r="H22" s="72">
        <v>17</v>
      </c>
      <c r="I22" s="72">
        <v>14</v>
      </c>
    </row>
    <row r="23" spans="1:9">
      <c r="A23" s="72">
        <v>18</v>
      </c>
      <c r="B23" s="72">
        <v>1164</v>
      </c>
      <c r="C23" s="73" t="s">
        <v>665</v>
      </c>
      <c r="D23" s="72">
        <v>61</v>
      </c>
      <c r="E23" s="72">
        <v>14</v>
      </c>
      <c r="F23" s="72">
        <v>14</v>
      </c>
      <c r="G23" s="72">
        <v>17</v>
      </c>
      <c r="H23" s="72">
        <v>16</v>
      </c>
      <c r="I23" s="72">
        <v>19</v>
      </c>
    </row>
    <row r="24" spans="1:9">
      <c r="A24" s="72">
        <v>19</v>
      </c>
      <c r="B24" s="72">
        <v>1108</v>
      </c>
      <c r="C24" s="73" t="s">
        <v>65</v>
      </c>
      <c r="D24" s="72">
        <v>66</v>
      </c>
      <c r="E24" s="72">
        <v>12</v>
      </c>
      <c r="F24" s="72">
        <v>18</v>
      </c>
      <c r="G24" s="74">
        <v>20</v>
      </c>
      <c r="H24" s="74">
        <v>20</v>
      </c>
      <c r="I24" s="72">
        <v>16</v>
      </c>
    </row>
  </sheetData>
  <mergeCells count="1">
    <mergeCell ref="A1:I1"/>
  </mergeCells>
  <phoneticPr fontId="6" type="noConversion"/>
  <conditionalFormatting sqref="E10">
    <cfRule type="cellIs" dxfId="3" priority="4" stopIfTrue="1" operator="equal">
      <formula>-25</formula>
    </cfRule>
  </conditionalFormatting>
  <conditionalFormatting sqref="G16">
    <cfRule type="cellIs" dxfId="2" priority="3" stopIfTrue="1" operator="equal">
      <formula>-25</formula>
    </cfRule>
  </conditionalFormatting>
  <conditionalFormatting sqref="G24">
    <cfRule type="cellIs" dxfId="1" priority="2" stopIfTrue="1" operator="equal">
      <formula>-25</formula>
    </cfRule>
  </conditionalFormatting>
  <conditionalFormatting sqref="H24">
    <cfRule type="cellIs" dxfId="0" priority="1" stopIfTrue="1" operator="equal">
      <formula>-25</formula>
    </cfRule>
  </conditionalFormatting>
  <pageMargins left="0.75" right="0.75" top="1" bottom="1" header="0.5" footer="0.5"/>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dimension ref="B1:E10"/>
  <sheetViews>
    <sheetView showGridLines="0" workbookViewId="0"/>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61" t="s">
        <v>657</v>
      </c>
      <c r="C1" s="62"/>
      <c r="D1" s="67"/>
      <c r="E1" s="67"/>
    </row>
    <row r="2" spans="2:5">
      <c r="B2" s="61" t="s">
        <v>658</v>
      </c>
      <c r="C2" s="62"/>
      <c r="D2" s="67"/>
      <c r="E2" s="67"/>
    </row>
    <row r="3" spans="2:5">
      <c r="B3" s="63"/>
      <c r="C3" s="63"/>
      <c r="D3" s="68"/>
      <c r="E3" s="68"/>
    </row>
    <row r="4" spans="2:5" ht="51">
      <c r="B4" s="64" t="s">
        <v>659</v>
      </c>
      <c r="C4" s="63"/>
      <c r="D4" s="68"/>
      <c r="E4" s="68"/>
    </row>
    <row r="5" spans="2:5">
      <c r="B5" s="63"/>
      <c r="C5" s="63"/>
      <c r="D5" s="68"/>
      <c r="E5" s="68"/>
    </row>
    <row r="6" spans="2:5" ht="25.5">
      <c r="B6" s="61" t="s">
        <v>660</v>
      </c>
      <c r="C6" s="62"/>
      <c r="D6" s="67"/>
      <c r="E6" s="69" t="s">
        <v>661</v>
      </c>
    </row>
    <row r="7" spans="2:5" ht="13.5" thickBot="1">
      <c r="B7" s="63"/>
      <c r="C7" s="63"/>
      <c r="D7" s="68"/>
      <c r="E7" s="68"/>
    </row>
    <row r="8" spans="2:5" ht="39" thickBot="1">
      <c r="B8" s="65" t="s">
        <v>662</v>
      </c>
      <c r="C8" s="66"/>
      <c r="D8" s="70"/>
      <c r="E8" s="71">
        <v>33</v>
      </c>
    </row>
    <row r="9" spans="2:5">
      <c r="B9" s="63"/>
      <c r="C9" s="63"/>
      <c r="D9" s="68"/>
      <c r="E9" s="68"/>
    </row>
    <row r="10" spans="2:5">
      <c r="B10" s="63"/>
      <c r="C10" s="63"/>
      <c r="D10" s="68"/>
      <c r="E10" s="68"/>
    </row>
  </sheetData>
  <phoneticPr fontId="3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RKL ITA 2007</vt:lpstr>
      <vt:lpstr>RN Andora</vt:lpstr>
      <vt:lpstr>RN Senigallia</vt:lpstr>
      <vt:lpstr>RN Torbole</vt:lpstr>
      <vt:lpstr>RN Muggia</vt:lpstr>
      <vt:lpstr>RN Quercianella</vt:lpstr>
      <vt:lpstr>RN Bolsena</vt:lpstr>
      <vt:lpstr>Rapporto compatibilità</vt:lpstr>
    </vt:vector>
  </TitlesOfParts>
  <Company>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Raffaele Ravaglia</dc:creator>
  <cp:lastModifiedBy>Raffaele Ravaglia</cp:lastModifiedBy>
  <dcterms:created xsi:type="dcterms:W3CDTF">2007-04-04T19:29:28Z</dcterms:created>
  <dcterms:modified xsi:type="dcterms:W3CDTF">2011-04-29T10:04:21Z</dcterms:modified>
</cp:coreProperties>
</file>