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955" activeTab="6"/>
  </bookViews>
  <sheets>
    <sheet name="LECCO" sheetId="1" r:id="rId1"/>
    <sheet name="NAPOLI" sheetId="2" r:id="rId2"/>
    <sheet name="TORBOLE" sheetId="3" r:id="rId3"/>
    <sheet name="MONFALCONE" sheetId="4" r:id="rId4"/>
    <sheet name="QUERCIANELLA" sheetId="5" r:id="rId5"/>
    <sheet name="SENIGALLIA" sheetId="6" r:id="rId6"/>
    <sheet name="Rkl 2006" sheetId="7" r:id="rId7"/>
  </sheets>
  <calcPr calcId="125725"/>
</workbook>
</file>

<file path=xl/calcChain.xml><?xml version="1.0" encoding="utf-8"?>
<calcChain xmlns="http://schemas.openxmlformats.org/spreadsheetml/2006/main">
  <c r="AU5" i="7"/>
  <c r="AV5"/>
  <c r="AW5"/>
  <c r="AX5"/>
  <c r="AY5"/>
  <c r="AZ5"/>
  <c r="A6"/>
  <c r="AU6"/>
  <c r="AV6"/>
  <c r="AW6"/>
  <c r="AX6"/>
  <c r="AY6"/>
  <c r="AZ6"/>
  <c r="A7"/>
  <c r="AV7" s="1"/>
  <c r="AU7"/>
  <c r="AW7"/>
  <c r="AX7"/>
  <c r="AY7"/>
  <c r="AZ7"/>
  <c r="A8"/>
  <c r="A9" s="1"/>
  <c r="AU8"/>
  <c r="AW8"/>
  <c r="AX8"/>
  <c r="AY8"/>
  <c r="AZ8"/>
  <c r="AU9"/>
  <c r="AW9"/>
  <c r="AX9"/>
  <c r="AY9"/>
  <c r="AZ9"/>
  <c r="AU10"/>
  <c r="AW10"/>
  <c r="AX10"/>
  <c r="AY10"/>
  <c r="AZ10"/>
  <c r="AU11"/>
  <c r="AW11"/>
  <c r="AX11"/>
  <c r="AY11"/>
  <c r="AZ11"/>
  <c r="AU12"/>
  <c r="AW12"/>
  <c r="AX12"/>
  <c r="AY12"/>
  <c r="AZ12"/>
  <c r="AU13"/>
  <c r="AW13"/>
  <c r="AX13"/>
  <c r="AY13"/>
  <c r="AZ13"/>
  <c r="AU14"/>
  <c r="AW14"/>
  <c r="AX14"/>
  <c r="AY14"/>
  <c r="AZ14"/>
  <c r="AU15"/>
  <c r="AW15"/>
  <c r="AX15"/>
  <c r="AY15"/>
  <c r="AZ15"/>
  <c r="AU16"/>
  <c r="AW16"/>
  <c r="AX16"/>
  <c r="AY16"/>
  <c r="AZ16"/>
  <c r="AU17"/>
  <c r="AW17"/>
  <c r="AX17"/>
  <c r="AY17"/>
  <c r="AZ17"/>
  <c r="AU18"/>
  <c r="AW18"/>
  <c r="AX18"/>
  <c r="AY18"/>
  <c r="AZ18"/>
  <c r="AU19"/>
  <c r="AW19"/>
  <c r="AX19"/>
  <c r="AY19"/>
  <c r="AZ19"/>
  <c r="AU20"/>
  <c r="AW20"/>
  <c r="AX20"/>
  <c r="AY20"/>
  <c r="AZ20"/>
  <c r="AU21"/>
  <c r="AW21"/>
  <c r="AX21"/>
  <c r="AY21"/>
  <c r="AZ21"/>
  <c r="AU22"/>
  <c r="AW22"/>
  <c r="AX22"/>
  <c r="AY22"/>
  <c r="AZ22"/>
  <c r="AU23"/>
  <c r="AW23"/>
  <c r="AX23"/>
  <c r="AY23"/>
  <c r="AZ23"/>
  <c r="AU24"/>
  <c r="AW24"/>
  <c r="AX24"/>
  <c r="AY24"/>
  <c r="AZ24"/>
  <c r="AU25"/>
  <c r="AW25"/>
  <c r="AX25"/>
  <c r="AY25"/>
  <c r="AZ25"/>
  <c r="AU26"/>
  <c r="AW26"/>
  <c r="AX26"/>
  <c r="AY26"/>
  <c r="AZ26"/>
  <c r="AU27"/>
  <c r="AW27"/>
  <c r="AX27"/>
  <c r="AY27"/>
  <c r="AZ27"/>
  <c r="AU28"/>
  <c r="AW28"/>
  <c r="AX28"/>
  <c r="AY28"/>
  <c r="AZ28"/>
  <c r="AU29"/>
  <c r="AW29"/>
  <c r="AX29"/>
  <c r="AY29"/>
  <c r="AZ29"/>
  <c r="AU30"/>
  <c r="AW30"/>
  <c r="AX30"/>
  <c r="AY30"/>
  <c r="AZ30"/>
  <c r="AU31"/>
  <c r="AW31"/>
  <c r="AX31"/>
  <c r="AY31"/>
  <c r="AZ31"/>
  <c r="AU32"/>
  <c r="AW32"/>
  <c r="AX32"/>
  <c r="AY32"/>
  <c r="AZ32"/>
  <c r="AU33"/>
  <c r="AW33"/>
  <c r="AX33"/>
  <c r="AY33"/>
  <c r="AZ33"/>
  <c r="AU34"/>
  <c r="AW34"/>
  <c r="AX34"/>
  <c r="AY34"/>
  <c r="AZ34"/>
  <c r="AU35"/>
  <c r="AW35"/>
  <c r="AX35"/>
  <c r="AY35"/>
  <c r="AZ35"/>
  <c r="AU36"/>
  <c r="AW36"/>
  <c r="AX36"/>
  <c r="AY36"/>
  <c r="AZ36"/>
  <c r="AU37"/>
  <c r="AW37"/>
  <c r="AX37"/>
  <c r="AY37"/>
  <c r="AZ37"/>
  <c r="AU38"/>
  <c r="AW38"/>
  <c r="AX38"/>
  <c r="AY38"/>
  <c r="AZ38"/>
  <c r="AU39"/>
  <c r="AW39"/>
  <c r="AX39"/>
  <c r="AY39"/>
  <c r="AZ39"/>
  <c r="AU40"/>
  <c r="AW40"/>
  <c r="AX40"/>
  <c r="AY40"/>
  <c r="AZ40"/>
  <c r="AU41"/>
  <c r="AW41"/>
  <c r="AX41"/>
  <c r="AY41"/>
  <c r="AZ41"/>
  <c r="AU42"/>
  <c r="AW42"/>
  <c r="AX42"/>
  <c r="AY42"/>
  <c r="AZ42"/>
  <c r="AU43"/>
  <c r="AW43"/>
  <c r="AX43"/>
  <c r="AY43"/>
  <c r="AZ43"/>
  <c r="A7" i="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L12"/>
  <c r="L14"/>
  <c r="L15"/>
  <c r="L23"/>
  <c r="L24"/>
  <c r="H42" i="4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27" i="2"/>
  <c r="H30"/>
  <c r="H32"/>
  <c r="H29"/>
  <c r="H31"/>
  <c r="H20"/>
  <c r="H28"/>
  <c r="H25"/>
  <c r="H19"/>
  <c r="H11"/>
  <c r="H15"/>
  <c r="H24"/>
  <c r="H10"/>
  <c r="H18"/>
  <c r="H22"/>
  <c r="H23"/>
  <c r="H13"/>
  <c r="H21"/>
  <c r="H12"/>
  <c r="H26"/>
  <c r="H16"/>
  <c r="H17"/>
  <c r="H14"/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9"/>
  <c r="AV9" i="7" l="1"/>
  <c r="A10"/>
  <c r="AV8"/>
  <c r="AV10" l="1"/>
  <c r="A11"/>
  <c r="AV11" l="1"/>
  <c r="A12"/>
  <c r="A13" l="1"/>
  <c r="AV12"/>
  <c r="AV13" l="1"/>
  <c r="A14"/>
  <c r="A15" l="1"/>
  <c r="AV14"/>
  <c r="AV15" l="1"/>
  <c r="A16"/>
  <c r="A17" l="1"/>
  <c r="AV16"/>
  <c r="AV17" l="1"/>
  <c r="A18"/>
  <c r="A19" l="1"/>
  <c r="AV18"/>
  <c r="AV19" l="1"/>
  <c r="A20"/>
  <c r="A21" l="1"/>
  <c r="AV20"/>
  <c r="AV21" l="1"/>
  <c r="A22"/>
  <c r="A23" l="1"/>
  <c r="AV22"/>
  <c r="AV23" l="1"/>
  <c r="A24"/>
  <c r="A25" l="1"/>
  <c r="AV24"/>
  <c r="AV25" l="1"/>
  <c r="A26"/>
  <c r="A27" l="1"/>
  <c r="AV26"/>
  <c r="AV27" l="1"/>
  <c r="A28"/>
  <c r="A29" l="1"/>
  <c r="AV28"/>
  <c r="AV29" l="1"/>
  <c r="A30"/>
  <c r="A31" l="1"/>
  <c r="AV30"/>
  <c r="AV31" l="1"/>
  <c r="A32"/>
  <c r="A33" l="1"/>
  <c r="AV32"/>
  <c r="AV33" l="1"/>
  <c r="A34"/>
  <c r="AV34" l="1"/>
  <c r="A35"/>
  <c r="AV35" l="1"/>
  <c r="A36"/>
  <c r="A37" l="1"/>
  <c r="AV36"/>
  <c r="AV37" l="1"/>
  <c r="A38"/>
  <c r="A39" l="1"/>
  <c r="AV38"/>
  <c r="AV39" l="1"/>
  <c r="A40"/>
  <c r="A41" l="1"/>
  <c r="AV40"/>
  <c r="AV41" l="1"/>
  <c r="A42"/>
  <c r="A43" l="1"/>
  <c r="AV43" s="1"/>
  <c r="AV42"/>
</calcChain>
</file>

<file path=xl/sharedStrings.xml><?xml version="1.0" encoding="utf-8"?>
<sst xmlns="http://schemas.openxmlformats.org/spreadsheetml/2006/main" count="1198" uniqueCount="589">
  <si>
    <t>Pelosini</t>
  </si>
  <si>
    <t>Tommaso</t>
  </si>
  <si>
    <t>pos.</t>
  </si>
  <si>
    <t>n.vel.</t>
  </si>
  <si>
    <t>cognome</t>
  </si>
  <si>
    <t>nome</t>
  </si>
  <si>
    <t>anno</t>
  </si>
  <si>
    <t>club</t>
  </si>
  <si>
    <t>1p.</t>
  </si>
  <si>
    <t>2p.</t>
  </si>
  <si>
    <t>3p.</t>
  </si>
  <si>
    <t>punti</t>
  </si>
  <si>
    <t>Mecini</t>
  </si>
  <si>
    <t>Pietro</t>
  </si>
  <si>
    <t>Severgnini</t>
  </si>
  <si>
    <t>Stefano</t>
  </si>
  <si>
    <t>Ferracuti</t>
  </si>
  <si>
    <t>Andrea</t>
  </si>
  <si>
    <t>Y.C.Porto Sangiorgio</t>
  </si>
  <si>
    <t>C.N.F.Cecina</t>
  </si>
  <si>
    <t>S.C.Lecco</t>
  </si>
  <si>
    <t>Durante</t>
  </si>
  <si>
    <t>Alessandro</t>
  </si>
  <si>
    <t>C.V.T.Maderno</t>
  </si>
  <si>
    <t>Valsecchi</t>
  </si>
  <si>
    <t>Giovanna</t>
  </si>
  <si>
    <t>Colombo</t>
  </si>
  <si>
    <t>Daniela</t>
  </si>
  <si>
    <t>Monti</t>
  </si>
  <si>
    <t>Nicola</t>
  </si>
  <si>
    <t>Zennaro</t>
  </si>
  <si>
    <t>Silvia</t>
  </si>
  <si>
    <t>C.V.Venezia</t>
  </si>
  <si>
    <t>Lancellotti</t>
  </si>
  <si>
    <t>Francesco</t>
  </si>
  <si>
    <t>GV LNI Senigallia</t>
  </si>
  <si>
    <t>De Cassai</t>
  </si>
  <si>
    <t>Alice</t>
  </si>
  <si>
    <t>Ceschiutti</t>
  </si>
  <si>
    <t>Giulia</t>
  </si>
  <si>
    <t>S.C.N.Triestino</t>
  </si>
  <si>
    <t>Valentic</t>
  </si>
  <si>
    <t>Natasa</t>
  </si>
  <si>
    <t>Scolari</t>
  </si>
  <si>
    <t>Alberto</t>
  </si>
  <si>
    <t>Sfetez</t>
  </si>
  <si>
    <t>Maria Giovanna</t>
  </si>
  <si>
    <t>Centanni</t>
  </si>
  <si>
    <t>Samantha</t>
  </si>
  <si>
    <t>GV LNI Ancona</t>
  </si>
  <si>
    <t>Strada</t>
  </si>
  <si>
    <t>Stavnicki</t>
  </si>
  <si>
    <t>Maja</t>
  </si>
  <si>
    <t>Valera</t>
  </si>
  <si>
    <t>GV LNI Milano</t>
  </si>
  <si>
    <t>Guidi</t>
  </si>
  <si>
    <t>Elena</t>
  </si>
  <si>
    <t>C.V.Punta Marina</t>
  </si>
  <si>
    <t>Violeta</t>
  </si>
  <si>
    <t>Pellegrini</t>
  </si>
  <si>
    <t>Carlotta</t>
  </si>
  <si>
    <t>Società Canottieri Lecco - 1895</t>
  </si>
  <si>
    <t>Associazione Sportiva Dilettantistica</t>
  </si>
  <si>
    <t>1^ REGATA NAZIONALE</t>
  </si>
  <si>
    <t>classe EUROPA</t>
  </si>
  <si>
    <t>Lecco, 11-12 marzo 2006</t>
  </si>
  <si>
    <t>naz.</t>
  </si>
  <si>
    <t>ITA</t>
  </si>
  <si>
    <t>4p.</t>
  </si>
  <si>
    <t>5p.</t>
  </si>
  <si>
    <t>Piseddu</t>
  </si>
  <si>
    <t>Riccardo</t>
  </si>
  <si>
    <t>Y.C.Cagliari</t>
  </si>
  <si>
    <t>Cravos</t>
  </si>
  <si>
    <t>Massimiliano</t>
  </si>
  <si>
    <t>S.V.O.C.</t>
  </si>
  <si>
    <t>Montanari</t>
  </si>
  <si>
    <t>Mirko</t>
  </si>
  <si>
    <t>GV Lega Navale Italiana - Sezione di Napoli</t>
  </si>
  <si>
    <t>2^ REGATA NAZIONALE</t>
  </si>
  <si>
    <t>Napoli, 25/26 marzo 2006</t>
  </si>
  <si>
    <t>Trofeo "Raimondo Ingangi"</t>
  </si>
  <si>
    <t>KRSANAC JOSIP</t>
  </si>
  <si>
    <t>CRO 69</t>
  </si>
  <si>
    <t>YC CROATIA OPATIJA</t>
  </si>
  <si>
    <t>PELOSINI TOMMASO</t>
  </si>
  <si>
    <t>ITA 1167</t>
  </si>
  <si>
    <t>CIRCOLO NAUTICO ""FOCE CECINA""</t>
  </si>
  <si>
    <t>POMMERIN CHRISTIAN</t>
  </si>
  <si>
    <t>GER 92</t>
  </si>
  <si>
    <t>SSCK</t>
  </si>
  <si>
    <t>RINDOM CHRISTIAN</t>
  </si>
  <si>
    <t>DEN 17</t>
  </si>
  <si>
    <t>HORSENS SEJLKLUB</t>
  </si>
  <si>
    <t>TANG THOMAS</t>
  </si>
  <si>
    <t>DEN 1702</t>
  </si>
  <si>
    <t>PISEDDU RICCARDO</t>
  </si>
  <si>
    <t>ITA 1157</t>
  </si>
  <si>
    <t>YACHT CLUB CAGLIARI</t>
  </si>
  <si>
    <t>DNF</t>
  </si>
  <si>
    <t>GRAVERSEN RASMUS</t>
  </si>
  <si>
    <t>DEN 1662</t>
  </si>
  <si>
    <t>FREDERICIA SEJLKLUB</t>
  </si>
  <si>
    <t>OCS</t>
  </si>
  <si>
    <t>BOLMGREN VIKTOR</t>
  </si>
  <si>
    <t>SWE 3521</t>
  </si>
  <si>
    <t>WBS</t>
  </si>
  <si>
    <t>DSQ</t>
  </si>
  <si>
    <t>STRBAC DALIBOR</t>
  </si>
  <si>
    <t>CRO 301</t>
  </si>
  <si>
    <t>JK REFUL - CRES</t>
  </si>
  <si>
    <t>SEVERGNINI STEFANO</t>
  </si>
  <si>
    <t>ITA 1147</t>
  </si>
  <si>
    <t>SOCIETA' CANOTTIERI LECCO 1895 - SEZ VELA</t>
  </si>
  <si>
    <t>THORSELL CHRISTOPHER</t>
  </si>
  <si>
    <t>DEN 55</t>
  </si>
  <si>
    <t>KDY</t>
  </si>
  <si>
    <t>FREDRIKSSON LUDVIG</t>
  </si>
  <si>
    <t>SWE 37</t>
  </si>
  <si>
    <t>KKKK</t>
  </si>
  <si>
    <t>SATTELMACHER CHRISTOPH</t>
  </si>
  <si>
    <t>GER 41</t>
  </si>
  <si>
    <t>SLSV</t>
  </si>
  <si>
    <t>SKOGLUND FREDRIK</t>
  </si>
  <si>
    <t>SWE 6</t>
  </si>
  <si>
    <t>GER 61</t>
  </si>
  <si>
    <t>SCHRAMM FREDRIK</t>
  </si>
  <si>
    <t>SWE 3401</t>
  </si>
  <si>
    <t>BOO IF</t>
  </si>
  <si>
    <t>NORTH LARSEN NICO</t>
  </si>
  <si>
    <t>DEN 1711</t>
  </si>
  <si>
    <t>KOLDING SEJLKLUB</t>
  </si>
  <si>
    <t>STROMBLAD VIKTOR</t>
  </si>
  <si>
    <t>SWE 3419</t>
  </si>
  <si>
    <t>MALMO SS</t>
  </si>
  <si>
    <t>MRAK TINA</t>
  </si>
  <si>
    <t>SLO 64</t>
  </si>
  <si>
    <t>JK PIRAT PORTOROZ</t>
  </si>
  <si>
    <t>FERRACUTI ANDREA</t>
  </si>
  <si>
    <t>ITA 1175</t>
  </si>
  <si>
    <t>YACHTING CLUB PORTO S.GIORGIO</t>
  </si>
  <si>
    <t>SCRAZZOLO MAURIZIO</t>
  </si>
  <si>
    <t>ITA 1144</t>
  </si>
  <si>
    <t>CIRCOLO DELLA VELA</t>
  </si>
  <si>
    <t>LANCELLOTTI FRANCESCO</t>
  </si>
  <si>
    <t>ITA 1108</t>
  </si>
  <si>
    <t>GRUPPO DILETTANTISTICO VELA LNI ANCONA</t>
  </si>
  <si>
    <t>ANDERSEN FREDERIK</t>
  </si>
  <si>
    <t>DEN 11</t>
  </si>
  <si>
    <t>SKS</t>
  </si>
  <si>
    <t>BARTHEL JULIANE</t>
  </si>
  <si>
    <t>GER 63</t>
  </si>
  <si>
    <t>SEGLER CLUB DUMMER E.V.</t>
  </si>
  <si>
    <t>ZENNARO SILVIA</t>
  </si>
  <si>
    <t>ITA 1169</t>
  </si>
  <si>
    <t>COMPAGNIA DELLA VELA</t>
  </si>
  <si>
    <t>DURANTE ALESSANDRO</t>
  </si>
  <si>
    <t>ITA 10</t>
  </si>
  <si>
    <t>CIRCOLO VELA TOSCOLANO MADERNO</t>
  </si>
  <si>
    <t>MONTI NICOLA</t>
  </si>
  <si>
    <t>ITA 1177</t>
  </si>
  <si>
    <t>RASMUSSEN JOSEFINE B.</t>
  </si>
  <si>
    <t>DEN 14</t>
  </si>
  <si>
    <t>KDY/SKS</t>
  </si>
  <si>
    <t>CHRISTENSEN THOMAS</t>
  </si>
  <si>
    <t>DEN 9</t>
  </si>
  <si>
    <t>SAS</t>
  </si>
  <si>
    <t>HALL CATHRINE</t>
  </si>
  <si>
    <t>DEN 1675</t>
  </si>
  <si>
    <t>FISCHER GESA</t>
  </si>
  <si>
    <t>SEGELVEREINIGUNG HUDE</t>
  </si>
  <si>
    <t>ZUGNA FRANCESCO</t>
  </si>
  <si>
    <t>ITA 1143</t>
  </si>
  <si>
    <t>BURGEL BERNADETTE</t>
  </si>
  <si>
    <t>GER 1444</t>
  </si>
  <si>
    <t>WSV-AWB</t>
  </si>
  <si>
    <t>STRADA TOMMASO</t>
  </si>
  <si>
    <t>ITA 1180</t>
  </si>
  <si>
    <t>FISCHER JASPER</t>
  </si>
  <si>
    <t>GER 1290</t>
  </si>
  <si>
    <t>STENLELDT NICKLAS</t>
  </si>
  <si>
    <t>DEN 26</t>
  </si>
  <si>
    <t>ILDAL ANDERS</t>
  </si>
  <si>
    <t>DEN 44</t>
  </si>
  <si>
    <t>KREJZA TOMAD</t>
  </si>
  <si>
    <t>CZE 17</t>
  </si>
  <si>
    <t>YACHTING STYL</t>
  </si>
  <si>
    <t>SCOLARI ALBERTO</t>
  </si>
  <si>
    <t>ITA 1154</t>
  </si>
  <si>
    <t>KONGSTAD ANDERS</t>
  </si>
  <si>
    <t>DEN 1683</t>
  </si>
  <si>
    <t>FAABORG SEJLKLUB</t>
  </si>
  <si>
    <t>EINODER SILVIA</t>
  </si>
  <si>
    <t>GER 1508</t>
  </si>
  <si>
    <t>YACHTCLUB WEIDEN</t>
  </si>
  <si>
    <t>TAURELL OSCAR</t>
  </si>
  <si>
    <t>SWE 3398</t>
  </si>
  <si>
    <t>OVERGAARD JACOB</t>
  </si>
  <si>
    <t>DEN 87</t>
  </si>
  <si>
    <t>KALOVIG BADELAUG</t>
  </si>
  <si>
    <t>SCHMID EIKE-CHRISTIAN</t>
  </si>
  <si>
    <t>GER 89</t>
  </si>
  <si>
    <t>HYC</t>
  </si>
  <si>
    <t>SVENDSEN FREDERIK</t>
  </si>
  <si>
    <t>DEN 56</t>
  </si>
  <si>
    <t>VALSECCHI GIOVANNA</t>
  </si>
  <si>
    <t>ITA 1164</t>
  </si>
  <si>
    <t>DANNEFER KRISTINA</t>
  </si>
  <si>
    <t>DEN 1693</t>
  </si>
  <si>
    <t>TEPLY VIKTOR</t>
  </si>
  <si>
    <t>MEX 1</t>
  </si>
  <si>
    <t>YC BRNO</t>
  </si>
  <si>
    <t>COLOMBO DANIELA</t>
  </si>
  <si>
    <t>ITA 1158</t>
  </si>
  <si>
    <t>MAERSK MOLLER DEA</t>
  </si>
  <si>
    <t>DEN 29</t>
  </si>
  <si>
    <t>NAESTVED SEJLKUB</t>
  </si>
  <si>
    <t>SOREN JOHNSEN</t>
  </si>
  <si>
    <t>DEN 2</t>
  </si>
  <si>
    <t>SKIVE SEJLKLUB</t>
  </si>
  <si>
    <t>DNS</t>
  </si>
  <si>
    <t>STYBLO PETER</t>
  </si>
  <si>
    <t>AUT 17</t>
  </si>
  <si>
    <t>SAF</t>
  </si>
  <si>
    <t>CESCHIUTTI GIULIA</t>
  </si>
  <si>
    <t>ITA 1176</t>
  </si>
  <si>
    <t>SIRENA CLUB NAUTICO TRIESTINO</t>
  </si>
  <si>
    <t>HANSEN MICHAEL</t>
  </si>
  <si>
    <t>DEN 1472</t>
  </si>
  <si>
    <t>SBK/FS</t>
  </si>
  <si>
    <t>STAVNICKI MAJA</t>
  </si>
  <si>
    <t>ITA 1170</t>
  </si>
  <si>
    <t>MECINI PIETRO</t>
  </si>
  <si>
    <t>ITA 1178</t>
  </si>
  <si>
    <t>DE CASSAI ALICE</t>
  </si>
  <si>
    <t>ITA 1156</t>
  </si>
  <si>
    <t>TANG CHRISTIAN</t>
  </si>
  <si>
    <t>DEN 1712</t>
  </si>
  <si>
    <t>GADE CARSTEN</t>
  </si>
  <si>
    <t>DEN 91</t>
  </si>
  <si>
    <t>BARTHEL NEELE</t>
  </si>
  <si>
    <t>GER 1515</t>
  </si>
  <si>
    <t>JENSEN SEBASTIAN ENGWALD</t>
  </si>
  <si>
    <t>DEN 8</t>
  </si>
  <si>
    <t>SKOVSHOVED SEJKLUB</t>
  </si>
  <si>
    <t>VALENTIC NATASA</t>
  </si>
  <si>
    <t>ITA 1148</t>
  </si>
  <si>
    <t>ANDREASEN ANETTE VIBORG</t>
  </si>
  <si>
    <t>DEN 1569</t>
  </si>
  <si>
    <t>LUXHOI RIE</t>
  </si>
  <si>
    <t>DEN 94</t>
  </si>
  <si>
    <t>PELLEGRINI CARLOTTA</t>
  </si>
  <si>
    <t>ITA 1063</t>
  </si>
  <si>
    <t>BJERREMAND HVIID KASPER</t>
  </si>
  <si>
    <t>DEN 65</t>
  </si>
  <si>
    <t>SCHMID AMELIE</t>
  </si>
  <si>
    <t>GER 1521</t>
  </si>
  <si>
    <t>LSC</t>
  </si>
  <si>
    <t>SLOTH JENSEN MORTEN</t>
  </si>
  <si>
    <t>DEN 1455</t>
  </si>
  <si>
    <t>MIDDELFART SEJLKLUB</t>
  </si>
  <si>
    <t>THOMASEN CHRISTIAN</t>
  </si>
  <si>
    <t>DEN 92</t>
  </si>
  <si>
    <t>EINODER MAXIMILIAN</t>
  </si>
  <si>
    <t>GER 1616</t>
  </si>
  <si>
    <t>JURASIC LUKA</t>
  </si>
  <si>
    <t>CRO 220</t>
  </si>
  <si>
    <t>JK OPATIJA</t>
  </si>
  <si>
    <t>DITMER ANDERSEN KATRINE</t>
  </si>
  <si>
    <t>DEN 52</t>
  </si>
  <si>
    <t>KS/HSC</t>
  </si>
  <si>
    <t>RADEK MARKUS</t>
  </si>
  <si>
    <t>GER 6</t>
  </si>
  <si>
    <t>KANU-SEGELGILDE HILDESHEIM</t>
  </si>
  <si>
    <t>HANSEN RASMUS HJORDT</t>
  </si>
  <si>
    <t>DEN 90</t>
  </si>
  <si>
    <t>KARTEMINDE</t>
  </si>
  <si>
    <t>LUTTKUS LENNART</t>
  </si>
  <si>
    <t>GER 60</t>
  </si>
  <si>
    <t>SKBUE</t>
  </si>
  <si>
    <t>ENGLUND GUSTAV</t>
  </si>
  <si>
    <t>SWE 3400</t>
  </si>
  <si>
    <t>LINLOPINGS JOLLESEGLARE</t>
  </si>
  <si>
    <t>TIETJE NADINE</t>
  </si>
  <si>
    <t>GER 1464</t>
  </si>
  <si>
    <t>SEGLER VEREIN GROSSENHEIDORN</t>
  </si>
  <si>
    <t>KIRCHHOFF FABIAN</t>
  </si>
  <si>
    <t>GER 1443</t>
  </si>
  <si>
    <t>SCHAMUHN FYNN</t>
  </si>
  <si>
    <t>GER 1592</t>
  </si>
  <si>
    <t>SVE</t>
  </si>
  <si>
    <t>WEISS MATTHIAS</t>
  </si>
  <si>
    <t>GER 1308</t>
  </si>
  <si>
    <t>CKA</t>
  </si>
  <si>
    <t>NIELSEN PHILIP</t>
  </si>
  <si>
    <t>DEN 1687</t>
  </si>
  <si>
    <t>HADERSLEV SEJLCLUB</t>
  </si>
  <si>
    <t>DREWES JOHN</t>
  </si>
  <si>
    <t>GER 1582</t>
  </si>
  <si>
    <t>ARNISSER SEGELCLUB</t>
  </si>
  <si>
    <t>KLINT BERGH SIMON</t>
  </si>
  <si>
    <t>DEN 1701</t>
  </si>
  <si>
    <t>TAPLICK LINA</t>
  </si>
  <si>
    <t>GER 1463</t>
  </si>
  <si>
    <t>HANGAARD ARNDTSEN CAROLINE</t>
  </si>
  <si>
    <t>DEN 1678</t>
  </si>
  <si>
    <t>DALLA ROSA PIERLUIGI</t>
  </si>
  <si>
    <t>ITA 1117</t>
  </si>
  <si>
    <t>SOCIETA' VELA OSCAR COSULICH</t>
  </si>
  <si>
    <t>ABENIUS ALEXANDER</t>
  </si>
  <si>
    <t>SWE 8</t>
  </si>
  <si>
    <t>NYC YACHT CLUB</t>
  </si>
  <si>
    <t>MICHELSEN HANS HENRIK</t>
  </si>
  <si>
    <t>DEN 1410</t>
  </si>
  <si>
    <t>GRASTEN SEJLKLUB</t>
  </si>
  <si>
    <t>BATTERMANN NILS</t>
  </si>
  <si>
    <t>GER 1567</t>
  </si>
  <si>
    <t>GUIDI ELENA</t>
  </si>
  <si>
    <t>ITA 1149</t>
  </si>
  <si>
    <t>CENTRO VELICO PUNTA MARINA</t>
  </si>
  <si>
    <t>SFETEZ MARIA GIOVANNA</t>
  </si>
  <si>
    <t>ITA 1181</t>
  </si>
  <si>
    <t>FRUERGAARD MARTIN</t>
  </si>
  <si>
    <t>DEN 1530</t>
  </si>
  <si>
    <t>THURO SEJLKLUB</t>
  </si>
  <si>
    <t>SCHUMACHER RONN EMIL</t>
  </si>
  <si>
    <t>DEN 1639</t>
  </si>
  <si>
    <t>CENTANNI SAMANTHA</t>
  </si>
  <si>
    <t>ITA 1101</t>
  </si>
  <si>
    <t>WINTER DANIEL</t>
  </si>
  <si>
    <t>GER 31</t>
  </si>
  <si>
    <t>DUSSELDORFER S.C.</t>
  </si>
  <si>
    <t>DATH ASGER ALMEGAARD</t>
  </si>
  <si>
    <t>DEN 1509</t>
  </si>
  <si>
    <t>ABENIUS MICHAEL</t>
  </si>
  <si>
    <t>SWE 96</t>
  </si>
  <si>
    <t>HJBK</t>
  </si>
  <si>
    <t>BATTERMANN DOMINIK</t>
  </si>
  <si>
    <t>GER 1029</t>
  </si>
  <si>
    <t>STROEMBECK FRIDA</t>
  </si>
  <si>
    <t>SWE 3378</t>
  </si>
  <si>
    <t>LESS</t>
  </si>
  <si>
    <t>MUHLEMAN BARBARA</t>
  </si>
  <si>
    <t>SUI 2</t>
  </si>
  <si>
    <t>YACHT CLUB ARBON</t>
  </si>
  <si>
    <t>WEICHERT DENNIS</t>
  </si>
  <si>
    <t>GER 1319</t>
  </si>
  <si>
    <t>SC WIKING E.V.</t>
  </si>
  <si>
    <t>VALERA SILVIA</t>
  </si>
  <si>
    <t>ITA 1145</t>
  </si>
  <si>
    <t>GRUPPO DILETTANTISTICO VELA LNI MILANO</t>
  </si>
  <si>
    <t>NUIJA ALEXANDER</t>
  </si>
  <si>
    <t>SWE 3314</t>
  </si>
  <si>
    <t>BRAVIKENS SEGELSELSKAB</t>
  </si>
  <si>
    <t>AMMUNDSEN EMIL</t>
  </si>
  <si>
    <t>DEN 1538</t>
  </si>
  <si>
    <t>SKAERBAEK BADEKLUB</t>
  </si>
  <si>
    <t>BJERREGAARD SANNE</t>
  </si>
  <si>
    <t>DEN 1646</t>
  </si>
  <si>
    <t>AALBORG SEJLKLUB</t>
  </si>
  <si>
    <t>ZITTHEN RUNE</t>
  </si>
  <si>
    <t>DEN 1552</t>
  </si>
  <si>
    <t>MONTANARI MIRKO</t>
  </si>
  <si>
    <t>ITA 1179</t>
  </si>
  <si>
    <t>GRUPPO DILETTANTISTICO VELA LNI SENIGALLIA</t>
  </si>
  <si>
    <t>FERRACUTI VIOLETA</t>
  </si>
  <si>
    <t>ITA 1155</t>
  </si>
  <si>
    <t>THORLAKSEN IDA SOFIE</t>
  </si>
  <si>
    <t>DEN 1704</t>
  </si>
  <si>
    <t>KDY/SES</t>
  </si>
  <si>
    <t>GRAF MARIA THERESA</t>
  </si>
  <si>
    <t>GER 1148</t>
  </si>
  <si>
    <t>STERNBERGER SEGLERVEREIN</t>
  </si>
  <si>
    <t>MULLER ILONA</t>
  </si>
  <si>
    <t>SUI 130</t>
  </si>
  <si>
    <t>SEGELCLUB RIETLI</t>
  </si>
  <si>
    <t>PETERSEN MARCO</t>
  </si>
  <si>
    <t>DEN 1677</t>
  </si>
  <si>
    <t>DIEBEL SANDRA</t>
  </si>
  <si>
    <t>GER 1504</t>
  </si>
  <si>
    <t>SEGELCLUB KNAPPENSEE</t>
  </si>
  <si>
    <t>BROHLICH ALEXANDER</t>
  </si>
  <si>
    <t>GER 1003</t>
  </si>
  <si>
    <t>SEGLER VEREININGUNG</t>
  </si>
  <si>
    <t>Helsman</t>
  </si>
  <si>
    <t>Sail</t>
  </si>
  <si>
    <t>YC</t>
  </si>
  <si>
    <t>1st</t>
  </si>
  <si>
    <t>2nd</t>
  </si>
  <si>
    <t>3rd</t>
  </si>
  <si>
    <t>4th</t>
  </si>
  <si>
    <t>5th</t>
  </si>
  <si>
    <t>6th</t>
  </si>
  <si>
    <t>Total</t>
  </si>
  <si>
    <t>Pos.</t>
  </si>
  <si>
    <t>BERG ARNE</t>
  </si>
  <si>
    <t>GER 1544</t>
  </si>
  <si>
    <r>
      <t xml:space="preserve">8th TORBOLE EUROPE MEETING </t>
    </r>
    <r>
      <rPr>
        <sz val="10"/>
        <color indexed="8"/>
        <rFont val="Arial"/>
        <family val="2"/>
      </rPr>
      <t>8 aprile-10 aprile 2006 
Classifica generale DEFINITIVA dopo 6 prove con 1 scarto</t>
    </r>
  </si>
  <si>
    <t>Nazioni presenti: 9 (AUT - CRO - CZE - DEN - GER - ITA - SLO - SUI - SWE)</t>
  </si>
  <si>
    <t>6p.</t>
  </si>
  <si>
    <t>7p.</t>
  </si>
  <si>
    <t>8p.</t>
  </si>
  <si>
    <t>SWE</t>
  </si>
  <si>
    <t>Shramm</t>
  </si>
  <si>
    <t>Fredrik</t>
  </si>
  <si>
    <t>Sain</t>
  </si>
  <si>
    <t>Paolo</t>
  </si>
  <si>
    <t>CRO</t>
  </si>
  <si>
    <t>Dalibor</t>
  </si>
  <si>
    <t>Strbac</t>
  </si>
  <si>
    <t>JK REFUL CRES</t>
  </si>
  <si>
    <t>CZE</t>
  </si>
  <si>
    <t>Krejza</t>
  </si>
  <si>
    <t>Tomas</t>
  </si>
  <si>
    <t>Y STTL</t>
  </si>
  <si>
    <t>Scrazzolo</t>
  </si>
  <si>
    <t>Maurizio</t>
  </si>
  <si>
    <t>C.V.Muggia</t>
  </si>
  <si>
    <t>Krsanac</t>
  </si>
  <si>
    <t>Josip</t>
  </si>
  <si>
    <t>YC CROATIA</t>
  </si>
  <si>
    <t>SLO</t>
  </si>
  <si>
    <t>Mrak</t>
  </si>
  <si>
    <t>Tina</t>
  </si>
  <si>
    <t>Schramm</t>
  </si>
  <si>
    <t>Caroline</t>
  </si>
  <si>
    <t>Zugna</t>
  </si>
  <si>
    <t>Puzzi</t>
  </si>
  <si>
    <t>Sara</t>
  </si>
  <si>
    <t>AUT</t>
  </si>
  <si>
    <t>Styblo</t>
  </si>
  <si>
    <t>Peter</t>
  </si>
  <si>
    <t>Fontanova</t>
  </si>
  <si>
    <t>Klara</t>
  </si>
  <si>
    <t>YACHTING STTL</t>
  </si>
  <si>
    <t>Iuculano</t>
  </si>
  <si>
    <t>Teresa</t>
  </si>
  <si>
    <t>S.Triestina Vela</t>
  </si>
  <si>
    <t>Società Velica "Oscar Cosulich"</t>
  </si>
  <si>
    <t>4^ REGATA NAZIONALE</t>
  </si>
  <si>
    <t>Monfalcone, 13/15 aprile 2006</t>
  </si>
  <si>
    <t>Nazioni: 6 (AUT - CRO - CZE - ITA - SLO - SWE)</t>
  </si>
  <si>
    <t xml:space="preserve">Risultati EUROPA </t>
  </si>
  <si>
    <t xml:space="preserve">  </t>
  </si>
  <si>
    <t xml:space="preserve">Punteggi presi in considerazione 1  scarto </t>
  </si>
  <si>
    <t>No</t>
  </si>
  <si>
    <t>Numero</t>
  </si>
  <si>
    <t>Nome</t>
  </si>
  <si>
    <t>Punti</t>
  </si>
  <si>
    <t>Piseddu Riccardo</t>
  </si>
  <si>
    <t>Sfetez Maria Giovanna</t>
  </si>
  <si>
    <t>Pelosini Tommaso</t>
  </si>
  <si>
    <t>Severgnini Stefano</t>
  </si>
  <si>
    <t>(dnf)</t>
  </si>
  <si>
    <t>Valsecchi Giovanna</t>
  </si>
  <si>
    <t>Valentic Natasa</t>
  </si>
  <si>
    <t>Colombo Daniela</t>
  </si>
  <si>
    <t>(dsq)</t>
  </si>
  <si>
    <t>Scrazzolo Maurizio</t>
  </si>
  <si>
    <t>Lancellotti Francesco</t>
  </si>
  <si>
    <t>Zugna Francesco</t>
  </si>
  <si>
    <t>Mecini Pietro</t>
  </si>
  <si>
    <t>De Cassai Alice</t>
  </si>
  <si>
    <t>Zennaro Silvia</t>
  </si>
  <si>
    <t>Ceschiutti Giulia</t>
  </si>
  <si>
    <t>Monti Nicola</t>
  </si>
  <si>
    <t>Ferracuti Andrea</t>
  </si>
  <si>
    <t>Poli Elena</t>
  </si>
  <si>
    <t>Strada Tommaso</t>
  </si>
  <si>
    <t>Centanni Samantha</t>
  </si>
  <si>
    <t>Pellegrini Carlotta</t>
  </si>
  <si>
    <t>Montanari Mirko</t>
  </si>
  <si>
    <t>Ferracuti Violeta</t>
  </si>
  <si>
    <t>Valera Silvia</t>
  </si>
  <si>
    <t>Guidi Elena</t>
  </si>
  <si>
    <t>Pellegrineschi Giacomo</t>
  </si>
  <si>
    <t>Programma per le Classifiche delle Regate Veliche ZW, 4.022</t>
  </si>
  <si>
    <t>Copyright 1986 - 2005, Leo G Eggink, Zoetermeer</t>
  </si>
  <si>
    <t xml:space="preserve">Per informazioni su ZW: http://www.zw-scoring.nl </t>
  </si>
  <si>
    <t>VI’ Regata Nazionale  Lega Navale di Senigallia</t>
  </si>
  <si>
    <t>20-21 Maggio 2006</t>
  </si>
  <si>
    <t>Cla.</t>
  </si>
  <si>
    <t>N.Vel.</t>
  </si>
  <si>
    <t>Timoniere</t>
  </si>
  <si>
    <t>Cl.</t>
  </si>
  <si>
    <t>S.</t>
  </si>
  <si>
    <t>Ct.</t>
  </si>
  <si>
    <t>1'Prova</t>
  </si>
  <si>
    <t>2'Prova</t>
  </si>
  <si>
    <t>3'Prova</t>
  </si>
  <si>
    <t>4'Prova</t>
  </si>
  <si>
    <t>5'Prova</t>
  </si>
  <si>
    <t>T.G.</t>
  </si>
  <si>
    <t>M</t>
  </si>
  <si>
    <t>S</t>
  </si>
  <si>
    <t>J</t>
  </si>
  <si>
    <t>F</t>
  </si>
  <si>
    <t>ITA 1077</t>
  </si>
  <si>
    <t>ITA  1178</t>
  </si>
  <si>
    <t>ITA 1068</t>
  </si>
  <si>
    <t>D'Angeli Fabio</t>
  </si>
  <si>
    <t>ITA 1152</t>
  </si>
  <si>
    <t>Ziccarelli Fernando</t>
  </si>
  <si>
    <t>ITA 1109</t>
  </si>
  <si>
    <t>Sfetez M.Giovanna</t>
  </si>
  <si>
    <t>F J</t>
  </si>
  <si>
    <t>RAF</t>
  </si>
  <si>
    <t>DNC</t>
  </si>
  <si>
    <t>ITA 1100</t>
  </si>
  <si>
    <t>Pieri Alessio</t>
  </si>
  <si>
    <t>Ferracuti Violetta</t>
  </si>
  <si>
    <t>ITA 1099</t>
  </si>
  <si>
    <t>Alessandrini Matilde</t>
  </si>
  <si>
    <t>ITA 1171</t>
  </si>
  <si>
    <t>Bordoni Francesco</t>
  </si>
  <si>
    <t>ITA  126</t>
  </si>
  <si>
    <t>Greganti Aaron</t>
  </si>
  <si>
    <t>  </t>
  </si>
  <si>
    <t>RANKING LIST CLASSE EUROPA 2006</t>
  </si>
  <si>
    <r>
      <t xml:space="preserve">Risultato </t>
    </r>
    <r>
      <rPr>
        <b/>
        <u/>
        <sz val="10"/>
        <color indexed="10"/>
        <rFont val="Arial"/>
        <family val="2"/>
      </rPr>
      <t>provvisorio</t>
    </r>
    <r>
      <rPr>
        <b/>
        <sz val="10"/>
        <color indexed="10"/>
        <rFont val="Arial"/>
        <family val="2"/>
      </rPr>
      <t>: 6 Nazionali su 6</t>
    </r>
  </si>
  <si>
    <t>l1</t>
  </si>
  <si>
    <t>l2</t>
  </si>
  <si>
    <t>l3</t>
  </si>
  <si>
    <t>N1</t>
  </si>
  <si>
    <t>N2</t>
  </si>
  <si>
    <t>N3</t>
  </si>
  <si>
    <t>N4</t>
  </si>
  <si>
    <t>N5</t>
  </si>
  <si>
    <t>T1</t>
  </si>
  <si>
    <t>T2</t>
  </si>
  <si>
    <t>T3</t>
  </si>
  <si>
    <t>T4</t>
  </si>
  <si>
    <t>T5</t>
  </si>
  <si>
    <t>T6</t>
  </si>
  <si>
    <t>M1</t>
  </si>
  <si>
    <t>M2</t>
  </si>
  <si>
    <t>M3</t>
  </si>
  <si>
    <t>M4</t>
  </si>
  <si>
    <t>M5</t>
  </si>
  <si>
    <t>M6</t>
  </si>
  <si>
    <t>M7</t>
  </si>
  <si>
    <t>M8</t>
  </si>
  <si>
    <t>L1</t>
  </si>
  <si>
    <t>L2</t>
  </si>
  <si>
    <t>L3</t>
  </si>
  <si>
    <t>L4</t>
  </si>
  <si>
    <t>L5</t>
  </si>
  <si>
    <t>s1</t>
  </si>
  <si>
    <t>s2</t>
  </si>
  <si>
    <t>s3</t>
  </si>
  <si>
    <t>s4</t>
  </si>
  <si>
    <t>s5</t>
  </si>
  <si>
    <t>S1</t>
  </si>
  <si>
    <t>S2</t>
  </si>
  <si>
    <t>S3</t>
  </si>
  <si>
    <t>S4</t>
  </si>
  <si>
    <t>S5</t>
  </si>
  <si>
    <t>S6</t>
  </si>
  <si>
    <t>S7</t>
  </si>
  <si>
    <t>S8</t>
  </si>
  <si>
    <t>N.Velico</t>
  </si>
  <si>
    <t>ITA 1150</t>
  </si>
  <si>
    <t>Durante Alessandro</t>
  </si>
  <si>
    <t>Stavnicki Maja</t>
  </si>
  <si>
    <t>ITA 1140</t>
  </si>
  <si>
    <t>Sain Paolo</t>
  </si>
  <si>
    <t>Scolari Alberto</t>
  </si>
  <si>
    <t>ITA 1132</t>
  </si>
  <si>
    <t>Cravos Massimiliano</t>
  </si>
  <si>
    <t>ITA 1174</t>
  </si>
  <si>
    <t>Iuculano Teresa</t>
  </si>
  <si>
    <t>ITA  1149</t>
  </si>
  <si>
    <t>ITA 1128</t>
  </si>
  <si>
    <t>ITA 1141</t>
  </si>
  <si>
    <t>Puzzi Sara</t>
  </si>
  <si>
    <t>ITA 1080</t>
  </si>
  <si>
    <t>Dalla Rosa Pierluigi</t>
  </si>
  <si>
    <t>Legenda:</t>
  </si>
  <si>
    <t xml:space="preserve">l=Lecco       </t>
  </si>
  <si>
    <t xml:space="preserve">N=Napoli       </t>
  </si>
  <si>
    <t>T=Torbole</t>
  </si>
  <si>
    <t>M=Monfalcone</t>
  </si>
  <si>
    <t>L=Livorno</t>
  </si>
  <si>
    <t>s=Senigallia</t>
  </si>
  <si>
    <t>S=Scarti</t>
  </si>
  <si>
    <t>Risultato provvisorio</t>
  </si>
  <si>
    <t>DNE</t>
  </si>
  <si>
    <t>XX</t>
  </si>
  <si>
    <t xml:space="preserve"> = Penalità per mancata partecipazione</t>
  </si>
</sst>
</file>

<file path=xl/styles.xml><?xml version="1.0" encoding="utf-8"?>
<styleSheet xmlns="http://schemas.openxmlformats.org/spreadsheetml/2006/main">
  <numFmts count="1">
    <numFmt numFmtId="172" formatCode="0_ ;[Red]\-0\ "/>
  </numFmts>
  <fonts count="32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</font>
    <font>
      <b/>
      <u/>
      <sz val="8"/>
      <name val="Arial"/>
      <family val="2"/>
    </font>
    <font>
      <sz val="8"/>
      <name val="Arial"/>
      <family val="2"/>
    </font>
    <font>
      <sz val="10"/>
      <color indexed="12"/>
      <name val="Arial"/>
    </font>
    <font>
      <sz val="8"/>
      <color indexed="12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4"/>
      <color indexed="8"/>
      <name val="Arial"/>
    </font>
    <font>
      <b/>
      <sz val="12"/>
      <color indexed="8"/>
      <name val="Arial"/>
      <family val="2"/>
    </font>
    <font>
      <sz val="8"/>
      <color indexed="8"/>
      <name val="Times New Roman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</font>
    <font>
      <sz val="17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u/>
      <sz val="8"/>
      <name val="Arial"/>
      <family val="2"/>
    </font>
    <font>
      <u/>
      <sz val="10"/>
      <name val="Times New Roman"/>
      <family val="1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2"/>
    <xf numFmtId="0" fontId="11" fillId="0" borderId="0" xfId="2" applyFont="1" applyFill="1" applyAlignment="1">
      <alignment horizont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3" fillId="0" borderId="0" xfId="2" applyFont="1" applyFill="1" applyAlignment="1">
      <alignment horizontal="right"/>
    </xf>
    <xf numFmtId="0" fontId="13" fillId="0" borderId="0" xfId="2" applyFont="1" applyFill="1" applyAlignment="1">
      <alignment horizontal="left" wrapText="1"/>
    </xf>
    <xf numFmtId="0" fontId="13" fillId="0" borderId="0" xfId="2" applyFont="1" applyFill="1" applyAlignment="1">
      <alignment horizontal="left"/>
    </xf>
    <xf numFmtId="0" fontId="13" fillId="0" borderId="0" xfId="2" applyFont="1" applyFill="1" applyAlignment="1">
      <alignment horizont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Alignment="1">
      <alignment horizontal="right"/>
    </xf>
    <xf numFmtId="0" fontId="0" fillId="0" borderId="0" xfId="0" applyAlignment="1"/>
    <xf numFmtId="0" fontId="9" fillId="0" borderId="0" xfId="2" applyFont="1"/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1" applyAlignment="1" applyProtection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1" fillId="0" borderId="1" xfId="0" applyFont="1" applyBorder="1"/>
    <xf numFmtId="0" fontId="21" fillId="0" borderId="2" xfId="0" applyFont="1" applyBorder="1"/>
    <xf numFmtId="49" fontId="21" fillId="0" borderId="2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22" fillId="0" borderId="4" xfId="0" applyFont="1" applyBorder="1"/>
    <xf numFmtId="172" fontId="21" fillId="0" borderId="4" xfId="0" applyNumberFormat="1" applyFont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21" fillId="0" borderId="5" xfId="0" applyFont="1" applyBorder="1"/>
    <xf numFmtId="0" fontId="21" fillId="0" borderId="6" xfId="0" applyFont="1" applyBorder="1"/>
    <xf numFmtId="0" fontId="26" fillId="0" borderId="4" xfId="0" applyFont="1" applyBorder="1" applyAlignment="1">
      <alignment horizontal="right"/>
    </xf>
    <xf numFmtId="0" fontId="6" fillId="0" borderId="7" xfId="0" applyFont="1" applyBorder="1"/>
    <xf numFmtId="0" fontId="0" fillId="0" borderId="8" xfId="0" applyBorder="1"/>
    <xf numFmtId="0" fontId="26" fillId="0" borderId="4" xfId="0" applyFont="1" applyBorder="1"/>
    <xf numFmtId="0" fontId="27" fillId="0" borderId="4" xfId="0" applyFont="1" applyBorder="1"/>
    <xf numFmtId="0" fontId="6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0" fontId="1" fillId="0" borderId="0" xfId="0" applyFont="1"/>
    <xf numFmtId="0" fontId="6" fillId="4" borderId="0" xfId="0" applyFont="1" applyFill="1"/>
    <xf numFmtId="0" fontId="3" fillId="5" borderId="0" xfId="0" applyFont="1" applyFill="1"/>
    <xf numFmtId="0" fontId="31" fillId="0" borderId="0" xfId="0" applyFont="1"/>
    <xf numFmtId="0" fontId="2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1" fillId="0" borderId="0" xfId="2" applyFont="1" applyFill="1" applyAlignment="1">
      <alignment horizontal="center" wrapText="1"/>
    </xf>
    <xf numFmtId="0" fontId="3" fillId="0" borderId="0" xfId="0" applyFont="1" applyAlignment="1"/>
    <xf numFmtId="0" fontId="6" fillId="0" borderId="0" xfId="0" applyFont="1"/>
    <xf numFmtId="0" fontId="0" fillId="0" borderId="0" xfId="0"/>
    <xf numFmtId="0" fontId="3" fillId="0" borderId="0" xfId="0" applyFont="1"/>
    <xf numFmtId="0" fontId="6" fillId="0" borderId="11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30" fillId="0" borderId="0" xfId="0" applyFont="1"/>
    <xf numFmtId="0" fontId="24" fillId="0" borderId="7" xfId="0" applyFont="1" applyBorder="1"/>
    <xf numFmtId="0" fontId="21" fillId="0" borderId="9" xfId="0" applyFont="1" applyBorder="1"/>
    <xf numFmtId="0" fontId="21" fillId="0" borderId="10" xfId="0" applyFont="1" applyBorder="1"/>
  </cellXfs>
  <cellStyles count="3">
    <cellStyle name="Collegamento ipertestuale" xfId="1" builtinId="8"/>
    <cellStyle name="Normale" xfId="0" builtinId="0"/>
    <cellStyle name="Normale_TORBOL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1032" name="Picture 8" descr="hp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065" name="Picture 17" descr="hp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012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w-scoring.n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>
      <selection sqref="A1:K1"/>
    </sheetView>
  </sheetViews>
  <sheetFormatPr defaultRowHeight="12.75"/>
  <cols>
    <col min="1" max="1" width="4.7109375" bestFit="1" customWidth="1"/>
    <col min="2" max="2" width="4.85546875" customWidth="1"/>
    <col min="3" max="3" width="6" bestFit="1" customWidth="1"/>
    <col min="4" max="4" width="9.42578125" bestFit="1" customWidth="1"/>
    <col min="5" max="5" width="13.85546875" bestFit="1" customWidth="1"/>
    <col min="6" max="6" width="5.5703125" customWidth="1"/>
    <col min="7" max="7" width="18.7109375" bestFit="1" customWidth="1"/>
    <col min="8" max="8" width="5.5703125" bestFit="1" customWidth="1"/>
    <col min="9" max="11" width="3.7109375" bestFit="1" customWidth="1"/>
  </cols>
  <sheetData>
    <row r="1" spans="1:1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>
      <c r="A2" s="57" t="s">
        <v>62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>
      <c r="A4" s="56" t="s">
        <v>63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>
      <c r="A5" s="56" t="s">
        <v>64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>
      <c r="A6" s="57" t="s">
        <v>65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>
      <c r="A8" s="1" t="s">
        <v>2</v>
      </c>
      <c r="B8" s="1" t="s">
        <v>66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11</v>
      </c>
      <c r="I8" s="2" t="s">
        <v>8</v>
      </c>
      <c r="J8" s="2" t="s">
        <v>9</v>
      </c>
      <c r="K8" s="2" t="s">
        <v>10</v>
      </c>
    </row>
    <row r="9" spans="1:11">
      <c r="A9">
        <v>1</v>
      </c>
      <c r="B9" s="4" t="s">
        <v>67</v>
      </c>
      <c r="C9">
        <v>1167</v>
      </c>
      <c r="D9" t="s">
        <v>0</v>
      </c>
      <c r="E9" t="s">
        <v>1</v>
      </c>
      <c r="F9">
        <v>1987</v>
      </c>
      <c r="G9" t="s">
        <v>19</v>
      </c>
      <c r="H9">
        <f>SUM(I9:K9)</f>
        <v>5</v>
      </c>
      <c r="I9" s="3">
        <v>1</v>
      </c>
      <c r="J9" s="3">
        <v>1</v>
      </c>
      <c r="K9" s="3">
        <v>3</v>
      </c>
    </row>
    <row r="10" spans="1:11">
      <c r="A10">
        <v>2</v>
      </c>
      <c r="B10" s="4" t="s">
        <v>67</v>
      </c>
      <c r="C10">
        <v>1178</v>
      </c>
      <c r="D10" t="s">
        <v>12</v>
      </c>
      <c r="E10" t="s">
        <v>13</v>
      </c>
      <c r="F10">
        <v>1988</v>
      </c>
      <c r="G10" t="s">
        <v>20</v>
      </c>
      <c r="H10">
        <f t="shared" ref="H10:H30" si="0">SUM(I10:K10)</f>
        <v>16</v>
      </c>
      <c r="I10" s="3">
        <v>7</v>
      </c>
      <c r="J10" s="3">
        <v>4</v>
      </c>
      <c r="K10" s="3">
        <v>5</v>
      </c>
    </row>
    <row r="11" spans="1:11">
      <c r="A11">
        <v>3</v>
      </c>
      <c r="B11" s="4" t="s">
        <v>67</v>
      </c>
      <c r="C11">
        <v>1147</v>
      </c>
      <c r="D11" t="s">
        <v>14</v>
      </c>
      <c r="E11" t="s">
        <v>15</v>
      </c>
      <c r="F11">
        <v>1981</v>
      </c>
      <c r="G11" t="s">
        <v>20</v>
      </c>
      <c r="H11">
        <f t="shared" si="0"/>
        <v>21</v>
      </c>
      <c r="I11" s="3">
        <v>2</v>
      </c>
      <c r="J11" s="3">
        <v>15</v>
      </c>
      <c r="K11" s="3">
        <v>4</v>
      </c>
    </row>
    <row r="12" spans="1:11">
      <c r="A12">
        <v>4</v>
      </c>
      <c r="B12" s="4" t="s">
        <v>67</v>
      </c>
      <c r="C12">
        <v>1175</v>
      </c>
      <c r="D12" t="s">
        <v>16</v>
      </c>
      <c r="E12" t="s">
        <v>17</v>
      </c>
      <c r="F12">
        <v>1989</v>
      </c>
      <c r="G12" t="s">
        <v>18</v>
      </c>
      <c r="H12">
        <f t="shared" si="0"/>
        <v>21</v>
      </c>
      <c r="I12" s="3">
        <v>10</v>
      </c>
      <c r="J12" s="3">
        <v>9</v>
      </c>
      <c r="K12" s="3">
        <v>2</v>
      </c>
    </row>
    <row r="13" spans="1:11">
      <c r="A13">
        <v>5</v>
      </c>
      <c r="B13" s="4" t="s">
        <v>67</v>
      </c>
      <c r="C13">
        <v>10</v>
      </c>
      <c r="D13" t="s">
        <v>21</v>
      </c>
      <c r="E13" t="s">
        <v>22</v>
      </c>
      <c r="F13">
        <v>1983</v>
      </c>
      <c r="G13" t="s">
        <v>23</v>
      </c>
      <c r="H13">
        <f t="shared" si="0"/>
        <v>24</v>
      </c>
      <c r="I13" s="3">
        <v>12</v>
      </c>
      <c r="J13" s="3">
        <v>11</v>
      </c>
      <c r="K13" s="3">
        <v>1</v>
      </c>
    </row>
    <row r="14" spans="1:11">
      <c r="A14">
        <v>6</v>
      </c>
      <c r="B14" s="4" t="s">
        <v>67</v>
      </c>
      <c r="C14">
        <v>1164</v>
      </c>
      <c r="D14" t="s">
        <v>24</v>
      </c>
      <c r="E14" t="s">
        <v>25</v>
      </c>
      <c r="F14">
        <v>1987</v>
      </c>
      <c r="G14" t="s">
        <v>20</v>
      </c>
      <c r="H14">
        <f t="shared" si="0"/>
        <v>24</v>
      </c>
      <c r="I14" s="3">
        <v>6</v>
      </c>
      <c r="J14" s="3">
        <v>10</v>
      </c>
      <c r="K14" s="3">
        <v>8</v>
      </c>
    </row>
    <row r="15" spans="1:11">
      <c r="A15">
        <v>7</v>
      </c>
      <c r="B15" s="4" t="s">
        <v>67</v>
      </c>
      <c r="C15">
        <v>1158</v>
      </c>
      <c r="D15" t="s">
        <v>26</v>
      </c>
      <c r="E15" t="s">
        <v>27</v>
      </c>
      <c r="F15">
        <v>1984</v>
      </c>
      <c r="G15" t="s">
        <v>20</v>
      </c>
      <c r="H15">
        <f t="shared" si="0"/>
        <v>26</v>
      </c>
      <c r="I15" s="3">
        <v>13</v>
      </c>
      <c r="J15" s="3">
        <v>2</v>
      </c>
      <c r="K15" s="3">
        <v>11</v>
      </c>
    </row>
    <row r="16" spans="1:11">
      <c r="A16">
        <v>8</v>
      </c>
      <c r="B16" s="4" t="s">
        <v>67</v>
      </c>
      <c r="C16">
        <v>1177</v>
      </c>
      <c r="D16" t="s">
        <v>28</v>
      </c>
      <c r="E16" t="s">
        <v>29</v>
      </c>
      <c r="F16">
        <v>1988</v>
      </c>
      <c r="G16" t="s">
        <v>20</v>
      </c>
      <c r="H16">
        <f t="shared" si="0"/>
        <v>26</v>
      </c>
      <c r="I16" s="3">
        <v>8</v>
      </c>
      <c r="J16" s="3">
        <v>12</v>
      </c>
      <c r="K16" s="3">
        <v>6</v>
      </c>
    </row>
    <row r="17" spans="1:11">
      <c r="A17">
        <v>9</v>
      </c>
      <c r="B17" s="4" t="s">
        <v>67</v>
      </c>
      <c r="C17">
        <v>1169</v>
      </c>
      <c r="D17" t="s">
        <v>30</v>
      </c>
      <c r="E17" t="s">
        <v>31</v>
      </c>
      <c r="F17">
        <v>1989</v>
      </c>
      <c r="G17" t="s">
        <v>32</v>
      </c>
      <c r="H17">
        <f t="shared" si="0"/>
        <v>27</v>
      </c>
      <c r="I17" s="3">
        <v>11</v>
      </c>
      <c r="J17" s="3">
        <v>6</v>
      </c>
      <c r="K17" s="3">
        <v>10</v>
      </c>
    </row>
    <row r="18" spans="1:11">
      <c r="A18">
        <v>10</v>
      </c>
      <c r="B18" s="4" t="s">
        <v>67</v>
      </c>
      <c r="C18">
        <v>1108</v>
      </c>
      <c r="D18" t="s">
        <v>33</v>
      </c>
      <c r="E18" t="s">
        <v>34</v>
      </c>
      <c r="F18">
        <v>1989</v>
      </c>
      <c r="G18" t="s">
        <v>35</v>
      </c>
      <c r="H18">
        <f t="shared" si="0"/>
        <v>28</v>
      </c>
      <c r="I18" s="3">
        <v>4</v>
      </c>
      <c r="J18" s="3">
        <v>17</v>
      </c>
      <c r="K18" s="3">
        <v>7</v>
      </c>
    </row>
    <row r="19" spans="1:11">
      <c r="A19">
        <v>11</v>
      </c>
      <c r="B19" s="4" t="s">
        <v>67</v>
      </c>
      <c r="C19">
        <v>1156</v>
      </c>
      <c r="D19" t="s">
        <v>36</v>
      </c>
      <c r="E19" t="s">
        <v>37</v>
      </c>
      <c r="F19">
        <v>1987</v>
      </c>
      <c r="G19" t="s">
        <v>20</v>
      </c>
      <c r="H19">
        <f t="shared" si="0"/>
        <v>30</v>
      </c>
      <c r="I19" s="3">
        <v>5</v>
      </c>
      <c r="J19" s="3">
        <v>13</v>
      </c>
      <c r="K19" s="3">
        <v>12</v>
      </c>
    </row>
    <row r="20" spans="1:11">
      <c r="A20">
        <v>12</v>
      </c>
      <c r="B20" s="4" t="s">
        <v>67</v>
      </c>
      <c r="C20">
        <v>1176</v>
      </c>
      <c r="D20" t="s">
        <v>38</v>
      </c>
      <c r="E20" t="s">
        <v>39</v>
      </c>
      <c r="F20">
        <v>1987</v>
      </c>
      <c r="G20" t="s">
        <v>40</v>
      </c>
      <c r="H20">
        <f t="shared" si="0"/>
        <v>34</v>
      </c>
      <c r="I20" s="3">
        <v>17</v>
      </c>
      <c r="J20" s="3">
        <v>3</v>
      </c>
      <c r="K20" s="3">
        <v>14</v>
      </c>
    </row>
    <row r="21" spans="1:11">
      <c r="A21">
        <v>13</v>
      </c>
      <c r="B21" s="4" t="s">
        <v>67</v>
      </c>
      <c r="C21">
        <v>1148</v>
      </c>
      <c r="D21" t="s">
        <v>41</v>
      </c>
      <c r="E21" t="s">
        <v>42</v>
      </c>
      <c r="F21">
        <v>1987</v>
      </c>
      <c r="G21" t="s">
        <v>40</v>
      </c>
      <c r="H21">
        <f t="shared" si="0"/>
        <v>34</v>
      </c>
      <c r="I21" s="3">
        <v>18</v>
      </c>
      <c r="J21" s="3">
        <v>7</v>
      </c>
      <c r="K21" s="3">
        <v>9</v>
      </c>
    </row>
    <row r="22" spans="1:11">
      <c r="A22">
        <v>14</v>
      </c>
      <c r="B22" s="4" t="s">
        <v>67</v>
      </c>
      <c r="C22">
        <v>1154</v>
      </c>
      <c r="D22" t="s">
        <v>43</v>
      </c>
      <c r="E22" t="s">
        <v>44</v>
      </c>
      <c r="F22">
        <v>1985</v>
      </c>
      <c r="G22" t="s">
        <v>23</v>
      </c>
      <c r="H22">
        <f t="shared" si="0"/>
        <v>38</v>
      </c>
      <c r="I22" s="3">
        <v>3</v>
      </c>
      <c r="J22" s="3">
        <v>22</v>
      </c>
      <c r="K22" s="3">
        <v>13</v>
      </c>
    </row>
    <row r="23" spans="1:11">
      <c r="A23">
        <v>15</v>
      </c>
      <c r="B23" s="4" t="s">
        <v>67</v>
      </c>
      <c r="C23">
        <v>1181</v>
      </c>
      <c r="D23" t="s">
        <v>45</v>
      </c>
      <c r="E23" t="s">
        <v>46</v>
      </c>
      <c r="F23">
        <v>1987</v>
      </c>
      <c r="G23" t="s">
        <v>40</v>
      </c>
      <c r="H23">
        <f t="shared" si="0"/>
        <v>42</v>
      </c>
      <c r="I23" s="3">
        <v>16</v>
      </c>
      <c r="J23" s="3">
        <v>5</v>
      </c>
      <c r="K23" s="3">
        <v>21</v>
      </c>
    </row>
    <row r="24" spans="1:11">
      <c r="A24">
        <v>16</v>
      </c>
      <c r="B24" s="4" t="s">
        <v>67</v>
      </c>
      <c r="C24">
        <v>1101</v>
      </c>
      <c r="D24" t="s">
        <v>47</v>
      </c>
      <c r="E24" t="s">
        <v>48</v>
      </c>
      <c r="F24">
        <v>1988</v>
      </c>
      <c r="G24" t="s">
        <v>49</v>
      </c>
      <c r="H24">
        <f t="shared" si="0"/>
        <v>42</v>
      </c>
      <c r="I24" s="3">
        <v>15</v>
      </c>
      <c r="J24" s="3">
        <v>8</v>
      </c>
      <c r="K24" s="3">
        <v>19</v>
      </c>
    </row>
    <row r="25" spans="1:11">
      <c r="A25">
        <v>17</v>
      </c>
      <c r="B25" s="4" t="s">
        <v>67</v>
      </c>
      <c r="C25">
        <v>1180</v>
      </c>
      <c r="D25" t="s">
        <v>50</v>
      </c>
      <c r="E25" t="s">
        <v>1</v>
      </c>
      <c r="F25">
        <v>1987</v>
      </c>
      <c r="G25" t="s">
        <v>20</v>
      </c>
      <c r="H25">
        <f t="shared" si="0"/>
        <v>45</v>
      </c>
      <c r="I25" s="3">
        <v>9</v>
      </c>
      <c r="J25" s="3">
        <v>21</v>
      </c>
      <c r="K25" s="3">
        <v>15</v>
      </c>
    </row>
    <row r="26" spans="1:11">
      <c r="A26">
        <v>18</v>
      </c>
      <c r="B26" s="4" t="s">
        <v>67</v>
      </c>
      <c r="C26">
        <v>1170</v>
      </c>
      <c r="D26" t="s">
        <v>51</v>
      </c>
      <c r="E26" t="s">
        <v>52</v>
      </c>
      <c r="F26">
        <v>1966</v>
      </c>
      <c r="G26" t="s">
        <v>35</v>
      </c>
      <c r="H26">
        <f t="shared" si="0"/>
        <v>49</v>
      </c>
      <c r="I26" s="3">
        <v>14</v>
      </c>
      <c r="J26" s="3">
        <v>19</v>
      </c>
      <c r="K26" s="3">
        <v>16</v>
      </c>
    </row>
    <row r="27" spans="1:11">
      <c r="A27">
        <v>19</v>
      </c>
      <c r="B27" s="4" t="s">
        <v>67</v>
      </c>
      <c r="C27">
        <v>1145</v>
      </c>
      <c r="D27" t="s">
        <v>53</v>
      </c>
      <c r="E27" t="s">
        <v>31</v>
      </c>
      <c r="F27">
        <v>1989</v>
      </c>
      <c r="G27" t="s">
        <v>54</v>
      </c>
      <c r="H27">
        <f t="shared" si="0"/>
        <v>53</v>
      </c>
      <c r="I27" s="3">
        <v>22</v>
      </c>
      <c r="J27" s="3">
        <v>14</v>
      </c>
      <c r="K27" s="3">
        <v>17</v>
      </c>
    </row>
    <row r="28" spans="1:11">
      <c r="A28">
        <v>20</v>
      </c>
      <c r="B28" s="4" t="s">
        <v>67</v>
      </c>
      <c r="C28">
        <v>1149</v>
      </c>
      <c r="D28" t="s">
        <v>55</v>
      </c>
      <c r="E28" t="s">
        <v>56</v>
      </c>
      <c r="F28">
        <v>1988</v>
      </c>
      <c r="G28" t="s">
        <v>57</v>
      </c>
      <c r="H28">
        <f t="shared" si="0"/>
        <v>55</v>
      </c>
      <c r="I28" s="3">
        <v>19</v>
      </c>
      <c r="J28" s="3">
        <v>18</v>
      </c>
      <c r="K28" s="3">
        <v>18</v>
      </c>
    </row>
    <row r="29" spans="1:11">
      <c r="A29">
        <v>21</v>
      </c>
      <c r="B29" s="4" t="s">
        <v>67</v>
      </c>
      <c r="C29">
        <v>1155</v>
      </c>
      <c r="D29" t="s">
        <v>16</v>
      </c>
      <c r="E29" t="s">
        <v>58</v>
      </c>
      <c r="F29">
        <v>1993</v>
      </c>
      <c r="G29" t="s">
        <v>18</v>
      </c>
      <c r="H29">
        <f t="shared" si="0"/>
        <v>59</v>
      </c>
      <c r="I29" s="3">
        <v>21</v>
      </c>
      <c r="J29" s="3">
        <v>16</v>
      </c>
      <c r="K29" s="3">
        <v>22</v>
      </c>
    </row>
    <row r="30" spans="1:11">
      <c r="A30">
        <v>22</v>
      </c>
      <c r="B30" s="4" t="s">
        <v>67</v>
      </c>
      <c r="C30">
        <v>1063</v>
      </c>
      <c r="D30" t="s">
        <v>59</v>
      </c>
      <c r="E30" t="s">
        <v>60</v>
      </c>
      <c r="F30">
        <v>1990</v>
      </c>
      <c r="G30" t="s">
        <v>20</v>
      </c>
      <c r="H30">
        <f t="shared" si="0"/>
        <v>60</v>
      </c>
      <c r="I30" s="3">
        <v>20</v>
      </c>
      <c r="J30" s="3">
        <v>20</v>
      </c>
      <c r="K30" s="3">
        <v>20</v>
      </c>
    </row>
  </sheetData>
  <mergeCells count="7">
    <mergeCell ref="A1:K1"/>
    <mergeCell ref="A2:K2"/>
    <mergeCell ref="A7:K7"/>
    <mergeCell ref="A3:K3"/>
    <mergeCell ref="A4:K4"/>
    <mergeCell ref="A5:K5"/>
    <mergeCell ref="A6:K6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>
      <selection sqref="A1:M1"/>
    </sheetView>
  </sheetViews>
  <sheetFormatPr defaultRowHeight="12.75"/>
  <cols>
    <col min="1" max="1" width="4.7109375" bestFit="1" customWidth="1"/>
    <col min="2" max="2" width="4.85546875" customWidth="1"/>
    <col min="3" max="3" width="6" bestFit="1" customWidth="1"/>
    <col min="4" max="4" width="9.42578125" bestFit="1" customWidth="1"/>
    <col min="5" max="5" width="13.85546875" bestFit="1" customWidth="1"/>
    <col min="6" max="6" width="5.5703125" customWidth="1"/>
    <col min="7" max="7" width="18.7109375" bestFit="1" customWidth="1"/>
    <col min="8" max="8" width="5.5703125" bestFit="1" customWidth="1"/>
    <col min="9" max="11" width="3.7109375" bestFit="1" customWidth="1"/>
    <col min="12" max="13" width="3.28515625" customWidth="1"/>
  </cols>
  <sheetData>
    <row r="1" spans="1:13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8"/>
      <c r="M1" s="58"/>
    </row>
    <row r="2" spans="1:13">
      <c r="A2" s="57" t="s">
        <v>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8"/>
    </row>
    <row r="3" spans="1:1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</row>
    <row r="4" spans="1:13">
      <c r="A4" s="56" t="s">
        <v>79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8"/>
      <c r="M4" s="58"/>
    </row>
    <row r="5" spans="1:13">
      <c r="A5" s="56" t="s">
        <v>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>
      <c r="A6" s="56" t="s">
        <v>64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8"/>
      <c r="M6" s="58"/>
    </row>
    <row r="7" spans="1:13">
      <c r="A7" s="57" t="s">
        <v>80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</row>
    <row r="8" spans="1:1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8"/>
      <c r="M8" s="58"/>
    </row>
    <row r="9" spans="1:13">
      <c r="A9" s="1" t="s">
        <v>2</v>
      </c>
      <c r="B9" s="1" t="s">
        <v>66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11</v>
      </c>
      <c r="I9" s="2" t="s">
        <v>8</v>
      </c>
      <c r="J9" s="2" t="s">
        <v>9</v>
      </c>
      <c r="K9" s="2" t="s">
        <v>10</v>
      </c>
      <c r="L9" s="2" t="s">
        <v>68</v>
      </c>
      <c r="M9" s="2" t="s">
        <v>69</v>
      </c>
    </row>
    <row r="10" spans="1:13">
      <c r="A10">
        <v>1</v>
      </c>
      <c r="B10" s="4" t="s">
        <v>67</v>
      </c>
      <c r="C10">
        <v>1157</v>
      </c>
      <c r="D10" t="s">
        <v>70</v>
      </c>
      <c r="E10" t="s">
        <v>71</v>
      </c>
      <c r="F10">
        <v>1980</v>
      </c>
      <c r="G10" t="s">
        <v>72</v>
      </c>
      <c r="H10">
        <f>SUM(I10:M10)-2</f>
        <v>6</v>
      </c>
      <c r="I10" s="3">
        <v>1</v>
      </c>
      <c r="J10" s="3">
        <v>2</v>
      </c>
      <c r="K10" s="3">
        <v>1</v>
      </c>
      <c r="L10" s="3">
        <v>2</v>
      </c>
      <c r="M10" s="3">
        <v>2</v>
      </c>
    </row>
    <row r="11" spans="1:13">
      <c r="A11">
        <v>2</v>
      </c>
      <c r="B11" s="4" t="s">
        <v>67</v>
      </c>
      <c r="C11">
        <v>1132</v>
      </c>
      <c r="D11" t="s">
        <v>73</v>
      </c>
      <c r="E11" t="s">
        <v>74</v>
      </c>
      <c r="F11">
        <v>1987</v>
      </c>
      <c r="G11" t="s">
        <v>75</v>
      </c>
      <c r="H11">
        <f>SUM(I11:M11)-24</f>
        <v>9</v>
      </c>
      <c r="I11" s="3">
        <v>4</v>
      </c>
      <c r="J11" s="3">
        <v>1</v>
      </c>
      <c r="K11" s="3">
        <v>3</v>
      </c>
      <c r="L11" s="3">
        <v>1</v>
      </c>
      <c r="M11" s="3">
        <v>24</v>
      </c>
    </row>
    <row r="12" spans="1:13">
      <c r="A12">
        <v>3</v>
      </c>
      <c r="B12" s="4" t="s">
        <v>67</v>
      </c>
      <c r="C12">
        <v>10</v>
      </c>
      <c r="D12" t="s">
        <v>21</v>
      </c>
      <c r="E12" t="s">
        <v>22</v>
      </c>
      <c r="F12">
        <v>1983</v>
      </c>
      <c r="G12" t="s">
        <v>23</v>
      </c>
      <c r="H12">
        <f>SUM(I12:M12)-24</f>
        <v>10</v>
      </c>
      <c r="I12" s="3">
        <v>2</v>
      </c>
      <c r="J12" s="3">
        <v>3</v>
      </c>
      <c r="K12" s="3">
        <v>2</v>
      </c>
      <c r="L12" s="3">
        <v>24</v>
      </c>
      <c r="M12" s="3">
        <v>3</v>
      </c>
    </row>
    <row r="13" spans="1:13">
      <c r="A13">
        <v>4</v>
      </c>
      <c r="B13" s="4" t="s">
        <v>67</v>
      </c>
      <c r="C13">
        <v>1158</v>
      </c>
      <c r="D13" t="s">
        <v>26</v>
      </c>
      <c r="E13" t="s">
        <v>27</v>
      </c>
      <c r="F13">
        <v>1984</v>
      </c>
      <c r="G13" t="s">
        <v>20</v>
      </c>
      <c r="H13">
        <f>SUM(I13:M13)-14</f>
        <v>17</v>
      </c>
      <c r="I13" s="3">
        <v>6</v>
      </c>
      <c r="J13" s="3">
        <v>4</v>
      </c>
      <c r="K13" s="3">
        <v>14</v>
      </c>
      <c r="L13" s="3">
        <v>3</v>
      </c>
      <c r="M13" s="3">
        <v>4</v>
      </c>
    </row>
    <row r="14" spans="1:13">
      <c r="A14">
        <v>5</v>
      </c>
      <c r="B14" s="4" t="s">
        <v>67</v>
      </c>
      <c r="C14">
        <v>1167</v>
      </c>
      <c r="D14" t="s">
        <v>0</v>
      </c>
      <c r="E14" t="s">
        <v>1</v>
      </c>
      <c r="F14">
        <v>1987</v>
      </c>
      <c r="G14" t="s">
        <v>19</v>
      </c>
      <c r="H14">
        <f>SUM(I14:M14)-20</f>
        <v>21</v>
      </c>
      <c r="I14" s="3">
        <v>8</v>
      </c>
      <c r="J14" s="3">
        <v>20</v>
      </c>
      <c r="K14" s="3">
        <v>7</v>
      </c>
      <c r="L14" s="3">
        <v>5</v>
      </c>
      <c r="M14" s="3">
        <v>1</v>
      </c>
    </row>
    <row r="15" spans="1:13">
      <c r="A15">
        <v>6</v>
      </c>
      <c r="B15" s="4" t="s">
        <v>67</v>
      </c>
      <c r="C15">
        <v>1148</v>
      </c>
      <c r="D15" t="s">
        <v>41</v>
      </c>
      <c r="E15" t="s">
        <v>42</v>
      </c>
      <c r="F15">
        <v>1987</v>
      </c>
      <c r="G15" t="s">
        <v>40</v>
      </c>
      <c r="H15">
        <f>SUM(I15:M15)-11</f>
        <v>25</v>
      </c>
      <c r="I15" s="3">
        <v>5</v>
      </c>
      <c r="J15" s="3">
        <v>7</v>
      </c>
      <c r="K15" s="3">
        <v>6</v>
      </c>
      <c r="L15" s="3">
        <v>7</v>
      </c>
      <c r="M15" s="3">
        <v>11</v>
      </c>
    </row>
    <row r="16" spans="1:13">
      <c r="A16">
        <v>7</v>
      </c>
      <c r="B16" s="4" t="s">
        <v>67</v>
      </c>
      <c r="C16">
        <v>1147</v>
      </c>
      <c r="D16" t="s">
        <v>14</v>
      </c>
      <c r="E16" t="s">
        <v>15</v>
      </c>
      <c r="F16">
        <v>1981</v>
      </c>
      <c r="G16" t="s">
        <v>20</v>
      </c>
      <c r="H16">
        <f>SUM(I16:M16)-10</f>
        <v>27</v>
      </c>
      <c r="I16" s="3">
        <v>10</v>
      </c>
      <c r="J16" s="3">
        <v>8</v>
      </c>
      <c r="K16" s="3">
        <v>9</v>
      </c>
      <c r="L16" s="3">
        <v>4</v>
      </c>
      <c r="M16" s="3">
        <v>6</v>
      </c>
    </row>
    <row r="17" spans="1:13">
      <c r="A17">
        <v>8</v>
      </c>
      <c r="B17" s="4" t="s">
        <v>67</v>
      </c>
      <c r="C17">
        <v>1178</v>
      </c>
      <c r="D17" t="s">
        <v>12</v>
      </c>
      <c r="E17" t="s">
        <v>13</v>
      </c>
      <c r="F17">
        <v>1988</v>
      </c>
      <c r="G17" t="s">
        <v>20</v>
      </c>
      <c r="H17">
        <f>SUM(I17:M17)-15</f>
        <v>29</v>
      </c>
      <c r="I17" s="3">
        <v>7</v>
      </c>
      <c r="J17" s="3">
        <v>9</v>
      </c>
      <c r="K17" s="3">
        <v>8</v>
      </c>
      <c r="L17" s="3">
        <v>15</v>
      </c>
      <c r="M17" s="3">
        <v>5</v>
      </c>
    </row>
    <row r="18" spans="1:13">
      <c r="A18">
        <v>9</v>
      </c>
      <c r="B18" s="4" t="s">
        <v>67</v>
      </c>
      <c r="C18">
        <v>1108</v>
      </c>
      <c r="D18" t="s">
        <v>33</v>
      </c>
      <c r="E18" t="s">
        <v>34</v>
      </c>
      <c r="F18">
        <v>1989</v>
      </c>
      <c r="G18" t="s">
        <v>35</v>
      </c>
      <c r="H18">
        <f>SUM(I18:M18)-11</f>
        <v>29</v>
      </c>
      <c r="I18" s="3">
        <v>11</v>
      </c>
      <c r="J18" s="3">
        <v>5</v>
      </c>
      <c r="K18" s="3">
        <v>4</v>
      </c>
      <c r="L18" s="3">
        <v>10</v>
      </c>
      <c r="M18" s="3">
        <v>10</v>
      </c>
    </row>
    <row r="19" spans="1:13">
      <c r="A19">
        <v>10</v>
      </c>
      <c r="B19" s="4" t="s">
        <v>67</v>
      </c>
      <c r="C19">
        <v>1181</v>
      </c>
      <c r="D19" t="s">
        <v>45</v>
      </c>
      <c r="E19" t="s">
        <v>46</v>
      </c>
      <c r="F19">
        <v>1987</v>
      </c>
      <c r="G19" t="s">
        <v>40</v>
      </c>
      <c r="H19">
        <f>SUM(I19:M19)-24</f>
        <v>33</v>
      </c>
      <c r="I19" s="3">
        <v>3</v>
      </c>
      <c r="J19" s="3">
        <v>2</v>
      </c>
      <c r="K19" s="3">
        <v>15</v>
      </c>
      <c r="L19" s="3">
        <v>24</v>
      </c>
      <c r="M19" s="3">
        <v>13</v>
      </c>
    </row>
    <row r="20" spans="1:13">
      <c r="A20">
        <v>11</v>
      </c>
      <c r="B20" s="4" t="s">
        <v>67</v>
      </c>
      <c r="C20">
        <v>1170</v>
      </c>
      <c r="D20" t="s">
        <v>51</v>
      </c>
      <c r="E20" t="s">
        <v>52</v>
      </c>
      <c r="F20">
        <v>1966</v>
      </c>
      <c r="G20" t="s">
        <v>35</v>
      </c>
      <c r="H20">
        <f>SUM(I20:M20)-15</f>
        <v>36</v>
      </c>
      <c r="I20" s="3">
        <v>12</v>
      </c>
      <c r="J20" s="3">
        <v>6</v>
      </c>
      <c r="K20" s="3">
        <v>12</v>
      </c>
      <c r="L20" s="3">
        <v>6</v>
      </c>
      <c r="M20" s="3">
        <v>15</v>
      </c>
    </row>
    <row r="21" spans="1:13">
      <c r="A21">
        <v>12</v>
      </c>
      <c r="B21" s="4" t="s">
        <v>67</v>
      </c>
      <c r="C21">
        <v>1164</v>
      </c>
      <c r="D21" t="s">
        <v>24</v>
      </c>
      <c r="E21" t="s">
        <v>25</v>
      </c>
      <c r="F21">
        <v>1987</v>
      </c>
      <c r="G21" t="s">
        <v>20</v>
      </c>
      <c r="H21">
        <f>SUM(I21:M21)-11</f>
        <v>38</v>
      </c>
      <c r="I21" s="3">
        <v>9</v>
      </c>
      <c r="J21" s="3">
        <v>11</v>
      </c>
      <c r="K21" s="3">
        <v>11</v>
      </c>
      <c r="L21" s="3">
        <v>9</v>
      </c>
      <c r="M21" s="3">
        <v>9</v>
      </c>
    </row>
    <row r="22" spans="1:13">
      <c r="A22">
        <v>13</v>
      </c>
      <c r="B22" s="4" t="s">
        <v>67</v>
      </c>
      <c r="C22">
        <v>1169</v>
      </c>
      <c r="D22" t="s">
        <v>30</v>
      </c>
      <c r="E22" t="s">
        <v>31</v>
      </c>
      <c r="F22">
        <v>1989</v>
      </c>
      <c r="G22" t="s">
        <v>32</v>
      </c>
      <c r="H22">
        <f>SUM(I22:M22)-15</f>
        <v>45</v>
      </c>
      <c r="I22" s="3">
        <v>14</v>
      </c>
      <c r="J22" s="3">
        <v>15</v>
      </c>
      <c r="K22" s="3">
        <v>13</v>
      </c>
      <c r="L22" s="3">
        <v>11</v>
      </c>
      <c r="M22" s="3">
        <v>7</v>
      </c>
    </row>
    <row r="23" spans="1:13">
      <c r="A23">
        <v>14</v>
      </c>
      <c r="B23" s="4" t="s">
        <v>67</v>
      </c>
      <c r="C23">
        <v>1177</v>
      </c>
      <c r="D23" t="s">
        <v>28</v>
      </c>
      <c r="E23" t="s">
        <v>29</v>
      </c>
      <c r="F23">
        <v>1988</v>
      </c>
      <c r="G23" t="s">
        <v>20</v>
      </c>
      <c r="H23">
        <f>SUM(I23:M23)-21</f>
        <v>50</v>
      </c>
      <c r="I23" s="3">
        <v>17</v>
      </c>
      <c r="J23" s="3">
        <v>21</v>
      </c>
      <c r="K23" s="3">
        <v>5</v>
      </c>
      <c r="L23" s="3">
        <v>16</v>
      </c>
      <c r="M23" s="3">
        <v>12</v>
      </c>
    </row>
    <row r="24" spans="1:13">
      <c r="A24">
        <v>15</v>
      </c>
      <c r="B24" s="4" t="s">
        <v>67</v>
      </c>
      <c r="C24">
        <v>1176</v>
      </c>
      <c r="D24" t="s">
        <v>38</v>
      </c>
      <c r="E24" t="s">
        <v>39</v>
      </c>
      <c r="F24">
        <v>1987</v>
      </c>
      <c r="G24" t="s">
        <v>40</v>
      </c>
      <c r="H24">
        <f>SUM(I24:M24)-17</f>
        <v>50</v>
      </c>
      <c r="I24" s="3">
        <v>13</v>
      </c>
      <c r="J24" s="3">
        <v>16</v>
      </c>
      <c r="K24" s="3">
        <v>17</v>
      </c>
      <c r="L24" s="3">
        <v>13</v>
      </c>
      <c r="M24" s="3">
        <v>8</v>
      </c>
    </row>
    <row r="25" spans="1:13">
      <c r="A25">
        <v>16</v>
      </c>
      <c r="B25" s="4" t="s">
        <v>67</v>
      </c>
      <c r="C25">
        <v>1101</v>
      </c>
      <c r="D25" t="s">
        <v>47</v>
      </c>
      <c r="E25" t="s">
        <v>48</v>
      </c>
      <c r="F25">
        <v>1988</v>
      </c>
      <c r="G25" t="s">
        <v>49</v>
      </c>
      <c r="H25">
        <f>SUM(I25:M25)-17</f>
        <v>53</v>
      </c>
      <c r="I25" s="3">
        <v>15</v>
      </c>
      <c r="J25" s="3">
        <v>14</v>
      </c>
      <c r="K25" s="3">
        <v>16</v>
      </c>
      <c r="L25" s="3">
        <v>8</v>
      </c>
      <c r="M25" s="3">
        <v>17</v>
      </c>
    </row>
    <row r="26" spans="1:13">
      <c r="A26">
        <v>17</v>
      </c>
      <c r="B26" s="4" t="s">
        <v>67</v>
      </c>
      <c r="C26">
        <v>1175</v>
      </c>
      <c r="D26" t="s">
        <v>16</v>
      </c>
      <c r="E26" t="s">
        <v>17</v>
      </c>
      <c r="F26">
        <v>1989</v>
      </c>
      <c r="G26" t="s">
        <v>18</v>
      </c>
      <c r="H26">
        <f>SUM(I26:M26)-18</f>
        <v>54</v>
      </c>
      <c r="I26" s="3">
        <v>16</v>
      </c>
      <c r="J26" s="3">
        <v>18</v>
      </c>
      <c r="K26" s="3">
        <v>10</v>
      </c>
      <c r="L26" s="3">
        <v>14</v>
      </c>
      <c r="M26" s="3">
        <v>14</v>
      </c>
    </row>
    <row r="27" spans="1:13">
      <c r="A27">
        <v>18</v>
      </c>
      <c r="B27" s="4" t="s">
        <v>67</v>
      </c>
      <c r="C27">
        <v>1179</v>
      </c>
      <c r="D27" t="s">
        <v>76</v>
      </c>
      <c r="E27" t="s">
        <v>77</v>
      </c>
      <c r="F27">
        <v>1989</v>
      </c>
      <c r="G27" t="s">
        <v>35</v>
      </c>
      <c r="H27">
        <f>SUM(I27:M27)-21</f>
        <v>58</v>
      </c>
      <c r="I27" s="3">
        <v>18</v>
      </c>
      <c r="J27" s="3">
        <v>10</v>
      </c>
      <c r="K27" s="3">
        <v>21</v>
      </c>
      <c r="L27" s="3">
        <v>12</v>
      </c>
      <c r="M27" s="3">
        <v>18</v>
      </c>
    </row>
    <row r="28" spans="1:13">
      <c r="A28">
        <v>19</v>
      </c>
      <c r="B28" s="4" t="s">
        <v>67</v>
      </c>
      <c r="C28">
        <v>1180</v>
      </c>
      <c r="D28" t="s">
        <v>50</v>
      </c>
      <c r="E28" t="s">
        <v>1</v>
      </c>
      <c r="F28">
        <v>1987</v>
      </c>
      <c r="G28" t="s">
        <v>20</v>
      </c>
      <c r="H28">
        <f>SUM(I28:M28)-23</f>
        <v>71</v>
      </c>
      <c r="I28" s="3">
        <v>20</v>
      </c>
      <c r="J28" s="3">
        <v>23</v>
      </c>
      <c r="K28" s="3">
        <v>18</v>
      </c>
      <c r="L28" s="3">
        <v>17</v>
      </c>
      <c r="M28" s="3">
        <v>16</v>
      </c>
    </row>
    <row r="29" spans="1:13">
      <c r="A29">
        <v>20</v>
      </c>
      <c r="B29" s="4" t="s">
        <v>67</v>
      </c>
      <c r="C29">
        <v>1149</v>
      </c>
      <c r="D29" t="s">
        <v>55</v>
      </c>
      <c r="E29" t="s">
        <v>56</v>
      </c>
      <c r="F29">
        <v>1988</v>
      </c>
      <c r="G29" t="s">
        <v>57</v>
      </c>
      <c r="H29">
        <f>SUM(I29:M29)-24</f>
        <v>74</v>
      </c>
      <c r="I29" s="3">
        <v>19</v>
      </c>
      <c r="J29" s="3">
        <v>17</v>
      </c>
      <c r="K29" s="3">
        <v>19</v>
      </c>
      <c r="L29" s="3">
        <v>24</v>
      </c>
      <c r="M29" s="3">
        <v>19</v>
      </c>
    </row>
    <row r="30" spans="1:13">
      <c r="A30">
        <v>21</v>
      </c>
      <c r="B30" s="4" t="s">
        <v>67</v>
      </c>
      <c r="C30">
        <v>1063</v>
      </c>
      <c r="D30" t="s">
        <v>59</v>
      </c>
      <c r="E30" t="s">
        <v>60</v>
      </c>
      <c r="F30">
        <v>1990</v>
      </c>
      <c r="G30" t="s">
        <v>20</v>
      </c>
      <c r="H30">
        <f>SUM(I30:M30)-24</f>
        <v>75</v>
      </c>
      <c r="I30" s="3">
        <v>22</v>
      </c>
      <c r="J30" s="3">
        <v>13</v>
      </c>
      <c r="K30" s="3">
        <v>22</v>
      </c>
      <c r="L30" s="3">
        <v>18</v>
      </c>
      <c r="M30" s="3">
        <v>24</v>
      </c>
    </row>
    <row r="31" spans="1:13">
      <c r="A31">
        <v>22</v>
      </c>
      <c r="B31" s="4" t="s">
        <v>67</v>
      </c>
      <c r="C31">
        <v>1145</v>
      </c>
      <c r="D31" t="s">
        <v>53</v>
      </c>
      <c r="E31" t="s">
        <v>31</v>
      </c>
      <c r="F31">
        <v>1989</v>
      </c>
      <c r="G31" t="s">
        <v>54</v>
      </c>
      <c r="H31">
        <f>SUM(I31:M31)-21</f>
        <v>80</v>
      </c>
      <c r="I31" s="3">
        <v>21</v>
      </c>
      <c r="J31" s="3">
        <v>19</v>
      </c>
      <c r="K31" s="3">
        <v>20</v>
      </c>
      <c r="L31" s="3">
        <v>20</v>
      </c>
      <c r="M31" s="3">
        <v>21</v>
      </c>
    </row>
    <row r="32" spans="1:13">
      <c r="A32">
        <v>23</v>
      </c>
      <c r="B32" s="4" t="s">
        <v>67</v>
      </c>
      <c r="C32">
        <v>1155</v>
      </c>
      <c r="D32" t="s">
        <v>16</v>
      </c>
      <c r="E32" t="s">
        <v>58</v>
      </c>
      <c r="F32">
        <v>1993</v>
      </c>
      <c r="G32" t="s">
        <v>18</v>
      </c>
      <c r="H32">
        <f>SUM(I32:M32)-23</f>
        <v>84</v>
      </c>
      <c r="I32" s="3">
        <v>23</v>
      </c>
      <c r="J32" s="3">
        <v>22</v>
      </c>
      <c r="K32" s="3">
        <v>23</v>
      </c>
      <c r="L32" s="3">
        <v>19</v>
      </c>
      <c r="M32" s="3">
        <v>20</v>
      </c>
    </row>
  </sheetData>
  <mergeCells count="8">
    <mergeCell ref="A8:M8"/>
    <mergeCell ref="A3:M3"/>
    <mergeCell ref="A2:M2"/>
    <mergeCell ref="A1:M1"/>
    <mergeCell ref="A4:M4"/>
    <mergeCell ref="A6:M6"/>
    <mergeCell ref="A7:M7"/>
    <mergeCell ref="A5:M5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2"/>
  <sheetViews>
    <sheetView showGridLines="0" workbookViewId="0">
      <selection activeCell="A3" sqref="A3"/>
    </sheetView>
  </sheetViews>
  <sheetFormatPr defaultRowHeight="12.75"/>
  <cols>
    <col min="1" max="1" width="6.140625" bestFit="1" customWidth="1"/>
    <col min="2" max="2" width="26.140625" style="4" customWidth="1"/>
    <col min="3" max="3" width="8.140625" bestFit="1" customWidth="1"/>
    <col min="4" max="4" width="40.7109375" bestFit="1" customWidth="1"/>
    <col min="5" max="5" width="4.5703125" customWidth="1"/>
    <col min="6" max="6" width="5.42578125" customWidth="1"/>
    <col min="7" max="7" width="4.85546875" customWidth="1"/>
    <col min="8" max="8" width="4.7109375" customWidth="1"/>
    <col min="9" max="9" width="5.140625" customWidth="1"/>
    <col min="10" max="10" width="5.28515625" customWidth="1"/>
    <col min="11" max="11" width="9.28515625" customWidth="1"/>
    <col min="12" max="14" width="3.28515625" customWidth="1"/>
  </cols>
  <sheetData>
    <row r="1" spans="1:16" ht="18">
      <c r="A1" s="8"/>
      <c r="B1" s="59" t="s">
        <v>397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8"/>
      <c r="N1" s="8"/>
      <c r="O1" s="8"/>
      <c r="P1" s="8"/>
    </row>
    <row r="2" spans="1:16" ht="18">
      <c r="A2" s="19" t="s">
        <v>398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8"/>
      <c r="N2" s="8"/>
      <c r="O2" s="8"/>
      <c r="P2" s="8"/>
    </row>
    <row r="3" spans="1:16" ht="18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</row>
    <row r="4" spans="1:16" ht="15.75">
      <c r="A4" s="10" t="s">
        <v>394</v>
      </c>
      <c r="B4" s="10" t="s">
        <v>384</v>
      </c>
      <c r="C4" s="11" t="s">
        <v>385</v>
      </c>
      <c r="D4" s="11" t="s">
        <v>386</v>
      </c>
      <c r="E4" s="11" t="s">
        <v>387</v>
      </c>
      <c r="F4" s="11" t="s">
        <v>388</v>
      </c>
      <c r="G4" s="11" t="s">
        <v>389</v>
      </c>
      <c r="H4" s="11" t="s">
        <v>390</v>
      </c>
      <c r="I4" s="11" t="s">
        <v>391</v>
      </c>
      <c r="J4" s="11" t="s">
        <v>392</v>
      </c>
      <c r="K4" s="11" t="s">
        <v>393</v>
      </c>
      <c r="L4" s="11"/>
      <c r="M4" s="10"/>
      <c r="N4" s="10"/>
      <c r="O4" s="10"/>
      <c r="P4" s="10"/>
    </row>
    <row r="5" spans="1:16">
      <c r="A5" s="12">
        <v>1</v>
      </c>
      <c r="B5" s="13" t="s">
        <v>82</v>
      </c>
      <c r="C5" s="14" t="s">
        <v>83</v>
      </c>
      <c r="D5" s="14" t="s">
        <v>84</v>
      </c>
      <c r="E5" s="15">
        <v>1</v>
      </c>
      <c r="F5" s="15">
        <v>2</v>
      </c>
      <c r="G5" s="15">
        <v>6</v>
      </c>
      <c r="H5" s="15">
        <v>1</v>
      </c>
      <c r="I5" s="15">
        <v>2</v>
      </c>
      <c r="J5" s="15">
        <v>1</v>
      </c>
      <c r="K5" s="15">
        <v>7</v>
      </c>
      <c r="L5" s="8"/>
      <c r="M5" s="8"/>
      <c r="N5" s="8"/>
      <c r="O5" s="8"/>
      <c r="P5" s="8"/>
    </row>
    <row r="6" spans="1:16">
      <c r="A6" s="12">
        <v>2</v>
      </c>
      <c r="B6" s="13" t="s">
        <v>85</v>
      </c>
      <c r="C6" s="14" t="s">
        <v>86</v>
      </c>
      <c r="D6" s="14" t="s">
        <v>87</v>
      </c>
      <c r="E6" s="15">
        <v>2</v>
      </c>
      <c r="F6" s="15">
        <v>4</v>
      </c>
      <c r="G6" s="15">
        <v>9</v>
      </c>
      <c r="H6" s="15">
        <v>3</v>
      </c>
      <c r="I6" s="15">
        <v>1</v>
      </c>
      <c r="J6" s="15">
        <v>2</v>
      </c>
      <c r="K6" s="15">
        <v>12</v>
      </c>
      <c r="L6" s="8"/>
      <c r="M6" s="8"/>
      <c r="N6" s="8"/>
      <c r="O6" s="8"/>
      <c r="P6" s="8"/>
    </row>
    <row r="7" spans="1:16">
      <c r="A7" s="12">
        <v>3</v>
      </c>
      <c r="B7" s="13" t="s">
        <v>88</v>
      </c>
      <c r="C7" s="14" t="s">
        <v>89</v>
      </c>
      <c r="D7" s="14" t="s">
        <v>90</v>
      </c>
      <c r="E7" s="15">
        <v>4</v>
      </c>
      <c r="F7" s="15">
        <v>1</v>
      </c>
      <c r="G7" s="15">
        <v>5</v>
      </c>
      <c r="H7" s="15">
        <v>1</v>
      </c>
      <c r="I7" s="15">
        <v>2</v>
      </c>
      <c r="J7" s="15">
        <v>7</v>
      </c>
      <c r="K7" s="15">
        <v>13</v>
      </c>
      <c r="L7" s="8"/>
      <c r="M7" s="8"/>
      <c r="N7" s="16"/>
      <c r="O7" s="17"/>
      <c r="P7" s="16"/>
    </row>
    <row r="8" spans="1:16">
      <c r="A8" s="12">
        <v>4</v>
      </c>
      <c r="B8" s="13" t="s">
        <v>91</v>
      </c>
      <c r="C8" s="14" t="s">
        <v>92</v>
      </c>
      <c r="D8" s="14" t="s">
        <v>93</v>
      </c>
      <c r="E8" s="15">
        <v>2</v>
      </c>
      <c r="F8" s="15">
        <v>8</v>
      </c>
      <c r="G8" s="15">
        <v>4</v>
      </c>
      <c r="H8" s="15">
        <v>2</v>
      </c>
      <c r="I8" s="15">
        <v>5</v>
      </c>
      <c r="J8" s="15">
        <v>1</v>
      </c>
      <c r="K8" s="15">
        <v>14</v>
      </c>
      <c r="L8" s="8"/>
      <c r="M8" s="8"/>
      <c r="N8" s="8"/>
      <c r="O8" s="8"/>
      <c r="P8" s="8"/>
    </row>
    <row r="9" spans="1:16">
      <c r="A9" s="12">
        <v>5</v>
      </c>
      <c r="B9" s="13" t="s">
        <v>94</v>
      </c>
      <c r="C9" s="14" t="s">
        <v>95</v>
      </c>
      <c r="D9" s="14" t="s">
        <v>93</v>
      </c>
      <c r="E9" s="15">
        <v>4</v>
      </c>
      <c r="F9" s="15">
        <v>2</v>
      </c>
      <c r="G9" s="15">
        <v>3</v>
      </c>
      <c r="H9" s="15">
        <v>9</v>
      </c>
      <c r="I9" s="15">
        <v>1</v>
      </c>
      <c r="J9" s="15">
        <v>4</v>
      </c>
      <c r="K9" s="15">
        <v>14</v>
      </c>
      <c r="L9" s="8"/>
      <c r="M9" s="8"/>
      <c r="N9" s="8"/>
      <c r="O9" s="8"/>
      <c r="P9" s="8"/>
    </row>
    <row r="10" spans="1:16">
      <c r="A10" s="12">
        <v>6</v>
      </c>
      <c r="B10" s="13" t="s">
        <v>96</v>
      </c>
      <c r="C10" s="14" t="s">
        <v>97</v>
      </c>
      <c r="D10" s="14" t="s">
        <v>98</v>
      </c>
      <c r="E10" s="15">
        <v>3</v>
      </c>
      <c r="F10" s="15">
        <v>3</v>
      </c>
      <c r="G10" s="15">
        <v>3</v>
      </c>
      <c r="H10" s="15">
        <v>4</v>
      </c>
      <c r="I10" s="15">
        <v>3</v>
      </c>
      <c r="J10" s="15" t="s">
        <v>99</v>
      </c>
      <c r="K10" s="15">
        <v>16</v>
      </c>
      <c r="L10" s="8"/>
      <c r="M10" s="8"/>
      <c r="N10" s="8"/>
      <c r="O10" s="8"/>
      <c r="P10" s="8"/>
    </row>
    <row r="11" spans="1:16">
      <c r="A11" s="12">
        <v>7</v>
      </c>
      <c r="B11" s="13" t="s">
        <v>100</v>
      </c>
      <c r="C11" s="14" t="s">
        <v>101</v>
      </c>
      <c r="D11" s="14" t="s">
        <v>102</v>
      </c>
      <c r="E11" s="15">
        <v>1</v>
      </c>
      <c r="F11" s="15">
        <v>5</v>
      </c>
      <c r="G11" s="15">
        <v>1</v>
      </c>
      <c r="H11" s="15" t="s">
        <v>103</v>
      </c>
      <c r="I11" s="15">
        <v>9</v>
      </c>
      <c r="J11" s="15">
        <v>2</v>
      </c>
      <c r="K11" s="15">
        <v>18</v>
      </c>
      <c r="L11" s="8"/>
      <c r="M11" s="8"/>
      <c r="N11" s="8"/>
      <c r="O11" s="8"/>
      <c r="P11" s="8"/>
    </row>
    <row r="12" spans="1:16">
      <c r="A12" s="12">
        <v>8</v>
      </c>
      <c r="B12" s="13" t="s">
        <v>104</v>
      </c>
      <c r="C12" s="14" t="s">
        <v>105</v>
      </c>
      <c r="D12" s="14" t="s">
        <v>106</v>
      </c>
      <c r="E12" s="15" t="s">
        <v>107</v>
      </c>
      <c r="F12" s="15">
        <v>7</v>
      </c>
      <c r="G12" s="15">
        <v>2</v>
      </c>
      <c r="H12" s="15">
        <v>3</v>
      </c>
      <c r="I12" s="15">
        <v>4</v>
      </c>
      <c r="J12" s="15">
        <v>3</v>
      </c>
      <c r="K12" s="15">
        <v>19</v>
      </c>
      <c r="L12" s="8"/>
      <c r="M12" s="8"/>
      <c r="N12" s="8"/>
      <c r="O12" s="8"/>
      <c r="P12" s="8"/>
    </row>
    <row r="13" spans="1:16">
      <c r="A13" s="12">
        <v>9</v>
      </c>
      <c r="B13" s="13" t="s">
        <v>108</v>
      </c>
      <c r="C13" s="14" t="s">
        <v>109</v>
      </c>
      <c r="D13" s="14" t="s">
        <v>110</v>
      </c>
      <c r="E13" s="15">
        <v>6</v>
      </c>
      <c r="F13" s="15">
        <v>3</v>
      </c>
      <c r="G13" s="15">
        <v>2</v>
      </c>
      <c r="H13" s="15">
        <v>10</v>
      </c>
      <c r="I13" s="15">
        <v>7</v>
      </c>
      <c r="J13" s="15">
        <v>5</v>
      </c>
      <c r="K13" s="15">
        <v>23</v>
      </c>
      <c r="L13" s="8"/>
      <c r="M13" s="8"/>
      <c r="N13" s="8"/>
      <c r="O13" s="8"/>
      <c r="P13" s="8"/>
    </row>
    <row r="14" spans="1:16">
      <c r="A14" s="12">
        <v>10</v>
      </c>
      <c r="B14" s="13" t="s">
        <v>111</v>
      </c>
      <c r="C14" s="14" t="s">
        <v>112</v>
      </c>
      <c r="D14" s="14" t="s">
        <v>113</v>
      </c>
      <c r="E14" s="15">
        <v>3</v>
      </c>
      <c r="F14" s="15">
        <v>6</v>
      </c>
      <c r="G14" s="15">
        <v>5</v>
      </c>
      <c r="H14" s="15">
        <v>11</v>
      </c>
      <c r="I14" s="15">
        <v>6</v>
      </c>
      <c r="J14" s="15">
        <v>5</v>
      </c>
      <c r="K14" s="15">
        <v>25</v>
      </c>
      <c r="L14" s="8"/>
      <c r="M14" s="8"/>
      <c r="N14" s="8"/>
      <c r="O14" s="8"/>
      <c r="P14" s="8"/>
    </row>
    <row r="15" spans="1:16">
      <c r="A15" s="12">
        <v>11</v>
      </c>
      <c r="B15" s="13" t="s">
        <v>114</v>
      </c>
      <c r="C15" s="14" t="s">
        <v>115</v>
      </c>
      <c r="D15" s="14" t="s">
        <v>116</v>
      </c>
      <c r="E15" s="15">
        <v>12</v>
      </c>
      <c r="F15" s="15">
        <v>4</v>
      </c>
      <c r="G15" s="15">
        <v>7</v>
      </c>
      <c r="H15" s="15" t="s">
        <v>103</v>
      </c>
      <c r="I15" s="15">
        <v>3</v>
      </c>
      <c r="J15" s="15">
        <v>3</v>
      </c>
      <c r="K15" s="15">
        <v>29</v>
      </c>
      <c r="L15" s="8"/>
      <c r="M15" s="8"/>
      <c r="N15" s="8"/>
      <c r="O15" s="8"/>
      <c r="P15" s="8"/>
    </row>
    <row r="16" spans="1:16">
      <c r="A16" s="12">
        <v>12</v>
      </c>
      <c r="B16" s="13" t="s">
        <v>117</v>
      </c>
      <c r="C16" s="14" t="s">
        <v>118</v>
      </c>
      <c r="D16" s="14" t="s">
        <v>119</v>
      </c>
      <c r="E16" s="15">
        <v>7</v>
      </c>
      <c r="F16" s="15">
        <v>6</v>
      </c>
      <c r="G16" s="15">
        <v>8</v>
      </c>
      <c r="H16" s="15">
        <v>4</v>
      </c>
      <c r="I16" s="15">
        <v>5</v>
      </c>
      <c r="J16" s="15">
        <v>8</v>
      </c>
      <c r="K16" s="15">
        <v>30</v>
      </c>
      <c r="L16" s="8"/>
      <c r="M16" s="8"/>
      <c r="N16" s="8"/>
      <c r="O16" s="8"/>
      <c r="P16" s="8"/>
    </row>
    <row r="17" spans="1:16">
      <c r="A17" s="12">
        <v>13</v>
      </c>
      <c r="B17" s="13" t="s">
        <v>120</v>
      </c>
      <c r="C17" s="14" t="s">
        <v>121</v>
      </c>
      <c r="D17" s="14" t="s">
        <v>122</v>
      </c>
      <c r="E17" s="15" t="s">
        <v>107</v>
      </c>
      <c r="F17" s="15">
        <v>5</v>
      </c>
      <c r="G17" s="15">
        <v>4</v>
      </c>
      <c r="H17" s="15">
        <v>14</v>
      </c>
      <c r="I17" s="15">
        <v>4</v>
      </c>
      <c r="J17" s="15">
        <v>7</v>
      </c>
      <c r="K17" s="15">
        <v>34</v>
      </c>
      <c r="L17" s="8"/>
      <c r="M17" s="8"/>
      <c r="N17" s="8"/>
      <c r="O17" s="8"/>
      <c r="P17" s="8"/>
    </row>
    <row r="18" spans="1:16">
      <c r="A18" s="12">
        <v>14</v>
      </c>
      <c r="B18" s="13" t="s">
        <v>123</v>
      </c>
      <c r="C18" s="14" t="s">
        <v>124</v>
      </c>
      <c r="D18" s="14" t="s">
        <v>119</v>
      </c>
      <c r="E18" s="15">
        <v>7</v>
      </c>
      <c r="F18" s="15">
        <v>14</v>
      </c>
      <c r="G18" s="15">
        <v>11</v>
      </c>
      <c r="H18" s="15">
        <v>6</v>
      </c>
      <c r="I18" s="15">
        <v>12</v>
      </c>
      <c r="J18" s="15">
        <v>4</v>
      </c>
      <c r="K18" s="15">
        <v>40</v>
      </c>
      <c r="L18" s="8"/>
      <c r="M18" s="8"/>
      <c r="N18" s="8"/>
      <c r="O18" s="8"/>
      <c r="P18" s="8"/>
    </row>
    <row r="19" spans="1:16">
      <c r="A19" s="12">
        <v>15</v>
      </c>
      <c r="B19" s="13" t="s">
        <v>395</v>
      </c>
      <c r="C19" s="14" t="s">
        <v>125</v>
      </c>
      <c r="D19" s="14" t="s">
        <v>90</v>
      </c>
      <c r="E19" s="15">
        <v>5</v>
      </c>
      <c r="F19" s="15">
        <v>10</v>
      </c>
      <c r="G19" s="15">
        <v>14</v>
      </c>
      <c r="H19" s="15">
        <v>5</v>
      </c>
      <c r="I19" s="15">
        <v>13</v>
      </c>
      <c r="J19" s="15">
        <v>8</v>
      </c>
      <c r="K19" s="15">
        <v>41</v>
      </c>
      <c r="L19" s="15"/>
      <c r="M19" s="15"/>
      <c r="N19" s="15"/>
      <c r="O19" s="8"/>
      <c r="P19" s="8"/>
    </row>
    <row r="20" spans="1:16">
      <c r="A20" s="12">
        <v>16</v>
      </c>
      <c r="B20" s="13" t="s">
        <v>126</v>
      </c>
      <c r="C20" s="14" t="s">
        <v>127</v>
      </c>
      <c r="D20" s="14" t="s">
        <v>128</v>
      </c>
      <c r="E20" s="15">
        <v>6</v>
      </c>
      <c r="F20" s="15">
        <v>18</v>
      </c>
      <c r="G20" s="15">
        <v>10</v>
      </c>
      <c r="H20" s="15">
        <v>12</v>
      </c>
      <c r="I20" s="15">
        <v>7</v>
      </c>
      <c r="J20" s="15">
        <v>6</v>
      </c>
      <c r="K20" s="15">
        <v>41</v>
      </c>
      <c r="L20" s="15"/>
      <c r="M20" s="15"/>
      <c r="N20" s="15"/>
      <c r="O20" s="8"/>
      <c r="P20" s="8"/>
    </row>
    <row r="21" spans="1:16">
      <c r="A21" s="12">
        <v>17</v>
      </c>
      <c r="B21" s="13" t="s">
        <v>129</v>
      </c>
      <c r="C21" s="14" t="s">
        <v>130</v>
      </c>
      <c r="D21" s="14" t="s">
        <v>131</v>
      </c>
      <c r="E21" s="15">
        <v>9</v>
      </c>
      <c r="F21" s="15">
        <v>9</v>
      </c>
      <c r="G21" s="15">
        <v>6</v>
      </c>
      <c r="H21" s="15">
        <v>8</v>
      </c>
      <c r="I21" s="15">
        <v>11</v>
      </c>
      <c r="J21" s="15">
        <v>9</v>
      </c>
      <c r="K21" s="15">
        <v>41</v>
      </c>
      <c r="L21" s="16"/>
      <c r="M21" s="16"/>
      <c r="N21" s="16"/>
      <c r="O21" s="8"/>
      <c r="P21" s="8"/>
    </row>
    <row r="22" spans="1:16">
      <c r="A22" s="12">
        <v>18</v>
      </c>
      <c r="B22" s="13" t="s">
        <v>132</v>
      </c>
      <c r="C22" s="14" t="s">
        <v>133</v>
      </c>
      <c r="D22" s="14" t="s">
        <v>134</v>
      </c>
      <c r="E22" s="15">
        <v>11</v>
      </c>
      <c r="F22" s="15">
        <v>20</v>
      </c>
      <c r="G22" s="15">
        <v>8</v>
      </c>
      <c r="H22" s="15">
        <v>5</v>
      </c>
      <c r="I22" s="15">
        <v>10</v>
      </c>
      <c r="J22" s="15">
        <v>18</v>
      </c>
      <c r="K22" s="15">
        <v>52</v>
      </c>
      <c r="L22" s="15"/>
      <c r="M22" s="15"/>
      <c r="N22" s="15"/>
      <c r="O22" s="8"/>
      <c r="P22" s="8"/>
    </row>
    <row r="23" spans="1:16">
      <c r="A23" s="12">
        <v>19</v>
      </c>
      <c r="B23" s="13" t="s">
        <v>135</v>
      </c>
      <c r="C23" s="14" t="s">
        <v>136</v>
      </c>
      <c r="D23" s="14" t="s">
        <v>137</v>
      </c>
      <c r="E23" s="15">
        <v>12</v>
      </c>
      <c r="F23" s="15">
        <v>11</v>
      </c>
      <c r="G23" s="15">
        <v>18</v>
      </c>
      <c r="H23" s="15">
        <v>29</v>
      </c>
      <c r="I23" s="15">
        <v>6</v>
      </c>
      <c r="J23" s="15">
        <v>6</v>
      </c>
      <c r="K23" s="15">
        <v>53</v>
      </c>
      <c r="L23" s="15"/>
      <c r="M23" s="15"/>
      <c r="N23" s="15"/>
      <c r="O23" s="8"/>
      <c r="P23" s="8"/>
    </row>
    <row r="24" spans="1:16">
      <c r="A24" s="12">
        <v>20</v>
      </c>
      <c r="B24" s="13" t="s">
        <v>138</v>
      </c>
      <c r="C24" s="14" t="s">
        <v>139</v>
      </c>
      <c r="D24" s="14" t="s">
        <v>140</v>
      </c>
      <c r="E24" s="15">
        <v>10</v>
      </c>
      <c r="F24" s="15">
        <v>11</v>
      </c>
      <c r="G24" s="15">
        <v>7</v>
      </c>
      <c r="H24" s="15">
        <v>19</v>
      </c>
      <c r="I24" s="15">
        <v>17</v>
      </c>
      <c r="J24" s="15">
        <v>10</v>
      </c>
      <c r="K24" s="15">
        <v>55</v>
      </c>
      <c r="L24" s="15"/>
      <c r="M24" s="15"/>
      <c r="N24" s="15"/>
      <c r="O24" s="8"/>
      <c r="P24" s="8"/>
    </row>
    <row r="25" spans="1:16">
      <c r="A25" s="12">
        <v>21</v>
      </c>
      <c r="B25" s="13" t="s">
        <v>141</v>
      </c>
      <c r="C25" s="14" t="s">
        <v>142</v>
      </c>
      <c r="D25" s="14" t="s">
        <v>143</v>
      </c>
      <c r="E25" s="15">
        <v>13</v>
      </c>
      <c r="F25" s="15">
        <v>9</v>
      </c>
      <c r="G25" s="15">
        <v>16</v>
      </c>
      <c r="H25" s="15">
        <v>7</v>
      </c>
      <c r="I25" s="15">
        <v>14</v>
      </c>
      <c r="J25" s="15">
        <v>13</v>
      </c>
      <c r="K25" s="15">
        <v>56</v>
      </c>
      <c r="L25" s="15"/>
      <c r="M25" s="15"/>
      <c r="N25" s="15"/>
      <c r="O25" s="8"/>
      <c r="P25" s="8"/>
    </row>
    <row r="26" spans="1:16">
      <c r="A26" s="12">
        <v>22</v>
      </c>
      <c r="B26" s="13" t="s">
        <v>144</v>
      </c>
      <c r="C26" s="14" t="s">
        <v>145</v>
      </c>
      <c r="D26" s="14" t="s">
        <v>146</v>
      </c>
      <c r="E26" s="15">
        <v>18</v>
      </c>
      <c r="F26" s="15">
        <v>15</v>
      </c>
      <c r="G26" s="15">
        <v>13</v>
      </c>
      <c r="H26" s="15">
        <v>7</v>
      </c>
      <c r="I26" s="15">
        <v>12</v>
      </c>
      <c r="J26" s="15">
        <v>10</v>
      </c>
      <c r="K26" s="15">
        <v>57</v>
      </c>
      <c r="L26" s="15"/>
      <c r="M26" s="15"/>
      <c r="N26" s="15"/>
      <c r="O26" s="8"/>
      <c r="P26" s="8"/>
    </row>
    <row r="27" spans="1:16">
      <c r="A27" s="12">
        <v>23</v>
      </c>
      <c r="B27" s="13" t="s">
        <v>147</v>
      </c>
      <c r="C27" s="14" t="s">
        <v>148</v>
      </c>
      <c r="D27" s="14" t="s">
        <v>149</v>
      </c>
      <c r="E27" s="15">
        <v>9</v>
      </c>
      <c r="F27" s="15">
        <v>15</v>
      </c>
      <c r="G27" s="15">
        <v>16</v>
      </c>
      <c r="H27" s="15">
        <v>15</v>
      </c>
      <c r="I27" s="15">
        <v>8</v>
      </c>
      <c r="J27" s="15">
        <v>12</v>
      </c>
      <c r="K27" s="15">
        <v>59</v>
      </c>
      <c r="L27" s="15"/>
      <c r="M27" s="15"/>
      <c r="N27" s="15"/>
      <c r="O27" s="8"/>
      <c r="P27" s="8"/>
    </row>
    <row r="28" spans="1:16">
      <c r="A28" s="12">
        <v>24</v>
      </c>
      <c r="B28" s="13" t="s">
        <v>150</v>
      </c>
      <c r="C28" s="14" t="s">
        <v>151</v>
      </c>
      <c r="D28" s="14" t="s">
        <v>152</v>
      </c>
      <c r="E28" s="15">
        <v>14</v>
      </c>
      <c r="F28" s="15">
        <v>10</v>
      </c>
      <c r="G28" s="15">
        <v>9</v>
      </c>
      <c r="H28" s="15" t="s">
        <v>103</v>
      </c>
      <c r="I28" s="15">
        <v>11</v>
      </c>
      <c r="J28" s="15">
        <v>15</v>
      </c>
      <c r="K28" s="15">
        <v>59</v>
      </c>
      <c r="L28" s="15"/>
      <c r="M28" s="15"/>
      <c r="N28" s="15"/>
      <c r="O28" s="8"/>
      <c r="P28" s="8"/>
    </row>
    <row r="29" spans="1:16">
      <c r="A29" s="12">
        <v>25</v>
      </c>
      <c r="B29" s="13" t="s">
        <v>153</v>
      </c>
      <c r="C29" s="14" t="s">
        <v>154</v>
      </c>
      <c r="D29" s="14" t="s">
        <v>155</v>
      </c>
      <c r="E29" s="15">
        <v>8</v>
      </c>
      <c r="F29" s="15">
        <v>13</v>
      </c>
      <c r="G29" s="15">
        <v>30</v>
      </c>
      <c r="H29" s="15">
        <v>6</v>
      </c>
      <c r="I29" s="15">
        <v>21</v>
      </c>
      <c r="J29" s="15">
        <v>12</v>
      </c>
      <c r="K29" s="15">
        <v>60</v>
      </c>
      <c r="L29" s="15"/>
      <c r="M29" s="15"/>
      <c r="N29" s="15"/>
      <c r="O29" s="8"/>
      <c r="P29" s="8"/>
    </row>
    <row r="30" spans="1:16">
      <c r="A30" s="12">
        <v>26</v>
      </c>
      <c r="B30" s="13" t="s">
        <v>156</v>
      </c>
      <c r="C30" s="14" t="s">
        <v>157</v>
      </c>
      <c r="D30" s="14" t="s">
        <v>158</v>
      </c>
      <c r="E30" s="15">
        <v>5</v>
      </c>
      <c r="F30" s="15">
        <v>16</v>
      </c>
      <c r="G30" s="15">
        <v>10</v>
      </c>
      <c r="H30" s="15">
        <v>19</v>
      </c>
      <c r="I30" s="15">
        <v>16</v>
      </c>
      <c r="J30" s="15">
        <v>23</v>
      </c>
      <c r="K30" s="15">
        <v>66</v>
      </c>
      <c r="L30" s="15"/>
      <c r="M30" s="15"/>
      <c r="N30" s="15"/>
      <c r="O30" s="8"/>
      <c r="P30" s="8"/>
    </row>
    <row r="31" spans="1:16">
      <c r="A31" s="12">
        <v>27</v>
      </c>
      <c r="B31" s="13" t="s">
        <v>159</v>
      </c>
      <c r="C31" s="14" t="s">
        <v>160</v>
      </c>
      <c r="D31" s="14" t="s">
        <v>113</v>
      </c>
      <c r="E31" s="15">
        <v>15</v>
      </c>
      <c r="F31" s="15">
        <v>22</v>
      </c>
      <c r="G31" s="15">
        <v>12</v>
      </c>
      <c r="H31" s="15">
        <v>13</v>
      </c>
      <c r="I31" s="15">
        <v>15</v>
      </c>
      <c r="J31" s="15">
        <v>11</v>
      </c>
      <c r="K31" s="15">
        <v>66</v>
      </c>
      <c r="L31" s="16"/>
      <c r="M31" s="16"/>
      <c r="N31" s="16"/>
      <c r="O31" s="8"/>
      <c r="P31" s="8"/>
    </row>
    <row r="32" spans="1:16">
      <c r="A32" s="12">
        <v>28</v>
      </c>
      <c r="B32" s="13" t="s">
        <v>161</v>
      </c>
      <c r="C32" s="14" t="s">
        <v>162</v>
      </c>
      <c r="D32" s="14" t="s">
        <v>163</v>
      </c>
      <c r="E32" s="15">
        <v>16</v>
      </c>
      <c r="F32" s="15">
        <v>17</v>
      </c>
      <c r="G32" s="15">
        <v>12</v>
      </c>
      <c r="H32" s="15">
        <v>11</v>
      </c>
      <c r="I32" s="15">
        <v>15</v>
      </c>
      <c r="J32" s="15">
        <v>15</v>
      </c>
      <c r="K32" s="15">
        <v>69</v>
      </c>
      <c r="L32" s="16"/>
      <c r="M32" s="16"/>
      <c r="N32" s="16"/>
      <c r="O32" s="8"/>
      <c r="P32" s="8"/>
    </row>
    <row r="33" spans="1:16">
      <c r="A33" s="12">
        <v>29</v>
      </c>
      <c r="B33" s="13" t="s">
        <v>164</v>
      </c>
      <c r="C33" s="14" t="s">
        <v>165</v>
      </c>
      <c r="D33" s="14" t="s">
        <v>166</v>
      </c>
      <c r="E33" s="15">
        <v>10</v>
      </c>
      <c r="F33" s="15">
        <v>18</v>
      </c>
      <c r="G33" s="15">
        <v>20</v>
      </c>
      <c r="H33" s="15">
        <v>26</v>
      </c>
      <c r="I33" s="15">
        <v>8</v>
      </c>
      <c r="J33" s="15">
        <v>14</v>
      </c>
      <c r="K33" s="15">
        <v>70</v>
      </c>
      <c r="L33" s="16"/>
      <c r="M33" s="16"/>
      <c r="N33" s="16"/>
      <c r="O33" s="8"/>
      <c r="P33" s="8"/>
    </row>
    <row r="34" spans="1:16">
      <c r="A34" s="12">
        <v>30</v>
      </c>
      <c r="B34" s="13" t="s">
        <v>167</v>
      </c>
      <c r="C34" s="14" t="s">
        <v>168</v>
      </c>
      <c r="D34" s="14" t="s">
        <v>116</v>
      </c>
      <c r="E34" s="15">
        <v>8</v>
      </c>
      <c r="F34" s="15">
        <v>19</v>
      </c>
      <c r="G34" s="15">
        <v>21</v>
      </c>
      <c r="H34" s="15">
        <v>20</v>
      </c>
      <c r="I34" s="15">
        <v>22</v>
      </c>
      <c r="J34" s="15">
        <v>9</v>
      </c>
      <c r="K34" s="15">
        <v>77</v>
      </c>
      <c r="L34" s="15"/>
      <c r="M34" s="15"/>
      <c r="N34" s="15"/>
      <c r="O34" s="8"/>
      <c r="P34" s="8"/>
    </row>
    <row r="35" spans="1:16">
      <c r="A35" s="12">
        <v>31</v>
      </c>
      <c r="B35" s="13" t="s">
        <v>169</v>
      </c>
      <c r="C35" s="14" t="s">
        <v>396</v>
      </c>
      <c r="D35" s="14" t="s">
        <v>170</v>
      </c>
      <c r="E35" s="15">
        <v>23</v>
      </c>
      <c r="F35" s="15">
        <v>7</v>
      </c>
      <c r="G35" s="15">
        <v>15</v>
      </c>
      <c r="H35" s="15">
        <v>28</v>
      </c>
      <c r="I35" s="15">
        <v>13</v>
      </c>
      <c r="J35" s="15">
        <v>20</v>
      </c>
      <c r="K35" s="15">
        <v>78</v>
      </c>
      <c r="L35" s="15"/>
      <c r="M35" s="15"/>
      <c r="N35" s="15"/>
      <c r="O35" s="8"/>
      <c r="P35" s="8"/>
    </row>
    <row r="36" spans="1:16">
      <c r="A36" s="12">
        <v>32</v>
      </c>
      <c r="B36" s="13" t="s">
        <v>171</v>
      </c>
      <c r="C36" s="14" t="s">
        <v>172</v>
      </c>
      <c r="D36" s="14" t="s">
        <v>143</v>
      </c>
      <c r="E36" s="15">
        <v>17</v>
      </c>
      <c r="F36" s="15">
        <v>19</v>
      </c>
      <c r="G36" s="15">
        <v>33</v>
      </c>
      <c r="H36" s="15">
        <v>17</v>
      </c>
      <c r="I36" s="15">
        <v>10</v>
      </c>
      <c r="J36" s="15">
        <v>17</v>
      </c>
      <c r="K36" s="15">
        <v>80</v>
      </c>
      <c r="L36" s="16"/>
      <c r="M36" s="16"/>
      <c r="N36" s="16"/>
      <c r="O36" s="8"/>
      <c r="P36" s="8"/>
    </row>
    <row r="37" spans="1:16">
      <c r="A37" s="12">
        <v>33</v>
      </c>
      <c r="B37" s="13" t="s">
        <v>173</v>
      </c>
      <c r="C37" s="14" t="s">
        <v>174</v>
      </c>
      <c r="D37" s="14" t="s">
        <v>175</v>
      </c>
      <c r="E37" s="15">
        <v>14</v>
      </c>
      <c r="F37" s="15">
        <v>22</v>
      </c>
      <c r="G37" s="15">
        <v>17</v>
      </c>
      <c r="H37" s="15">
        <v>14</v>
      </c>
      <c r="I37" s="15">
        <v>14</v>
      </c>
      <c r="J37" s="15">
        <v>21</v>
      </c>
      <c r="K37" s="15">
        <v>80</v>
      </c>
      <c r="L37" s="16"/>
      <c r="M37" s="16"/>
      <c r="N37" s="16"/>
      <c r="O37" s="8"/>
      <c r="P37" s="8"/>
    </row>
    <row r="38" spans="1:16">
      <c r="A38" s="12">
        <v>34</v>
      </c>
      <c r="B38" s="13" t="s">
        <v>176</v>
      </c>
      <c r="C38" s="14" t="s">
        <v>177</v>
      </c>
      <c r="D38" s="14" t="s">
        <v>113</v>
      </c>
      <c r="E38" s="15">
        <v>19</v>
      </c>
      <c r="F38" s="15">
        <v>13</v>
      </c>
      <c r="G38" s="15">
        <v>24</v>
      </c>
      <c r="H38" s="15">
        <v>16</v>
      </c>
      <c r="I38" s="15">
        <v>22</v>
      </c>
      <c r="J38" s="15">
        <v>16</v>
      </c>
      <c r="K38" s="15">
        <v>86</v>
      </c>
      <c r="L38" s="16"/>
      <c r="M38" s="16"/>
      <c r="N38" s="16"/>
      <c r="O38" s="8"/>
      <c r="P38" s="8"/>
    </row>
    <row r="39" spans="1:16">
      <c r="A39" s="12">
        <v>35</v>
      </c>
      <c r="B39" s="13" t="s">
        <v>178</v>
      </c>
      <c r="C39" s="14" t="s">
        <v>179</v>
      </c>
      <c r="D39" s="14" t="s">
        <v>170</v>
      </c>
      <c r="E39" s="15">
        <v>11</v>
      </c>
      <c r="F39" s="15">
        <v>12</v>
      </c>
      <c r="G39" s="15">
        <v>24</v>
      </c>
      <c r="H39" s="15">
        <v>23</v>
      </c>
      <c r="I39" s="15">
        <v>20</v>
      </c>
      <c r="J39" s="15">
        <v>23</v>
      </c>
      <c r="K39" s="15">
        <v>89</v>
      </c>
      <c r="L39" s="15"/>
      <c r="M39" s="15"/>
      <c r="N39" s="15"/>
      <c r="O39" s="8"/>
      <c r="P39" s="8"/>
    </row>
    <row r="40" spans="1:16">
      <c r="A40" s="12">
        <v>36</v>
      </c>
      <c r="B40" s="13" t="s">
        <v>180</v>
      </c>
      <c r="C40" s="14" t="s">
        <v>181</v>
      </c>
      <c r="D40" s="14" t="s">
        <v>149</v>
      </c>
      <c r="E40" s="15">
        <v>24</v>
      </c>
      <c r="F40" s="15">
        <v>21</v>
      </c>
      <c r="G40" s="15">
        <v>23</v>
      </c>
      <c r="H40" s="15">
        <v>16</v>
      </c>
      <c r="I40" s="15">
        <v>18</v>
      </c>
      <c r="J40" s="15">
        <v>11</v>
      </c>
      <c r="K40" s="15">
        <v>89</v>
      </c>
      <c r="L40" s="15"/>
      <c r="M40" s="15"/>
      <c r="N40" s="15"/>
      <c r="O40" s="8"/>
      <c r="P40" s="8"/>
    </row>
    <row r="41" spans="1:16">
      <c r="A41" s="12">
        <v>37</v>
      </c>
      <c r="B41" s="13" t="s">
        <v>182</v>
      </c>
      <c r="C41" s="14" t="s">
        <v>183</v>
      </c>
      <c r="D41" s="14" t="s">
        <v>149</v>
      </c>
      <c r="E41" s="15">
        <v>20</v>
      </c>
      <c r="F41" s="15">
        <v>23</v>
      </c>
      <c r="G41" s="15">
        <v>28</v>
      </c>
      <c r="H41" s="15">
        <v>25</v>
      </c>
      <c r="I41" s="15">
        <v>9</v>
      </c>
      <c r="J41" s="15">
        <v>13</v>
      </c>
      <c r="K41" s="15">
        <v>90</v>
      </c>
      <c r="L41" s="15"/>
      <c r="M41" s="15"/>
      <c r="N41" s="15"/>
      <c r="O41" s="8"/>
      <c r="P41" s="8"/>
    </row>
    <row r="42" spans="1:16">
      <c r="A42" s="12">
        <v>38</v>
      </c>
      <c r="B42" s="13" t="s">
        <v>184</v>
      </c>
      <c r="C42" s="14" t="s">
        <v>185</v>
      </c>
      <c r="D42" s="14" t="s">
        <v>186</v>
      </c>
      <c r="E42" s="15">
        <v>21</v>
      </c>
      <c r="F42" s="15">
        <v>17</v>
      </c>
      <c r="G42" s="15">
        <v>35</v>
      </c>
      <c r="H42" s="15">
        <v>8</v>
      </c>
      <c r="I42" s="15">
        <v>24</v>
      </c>
      <c r="J42" s="15">
        <v>22</v>
      </c>
      <c r="K42" s="15">
        <v>92</v>
      </c>
      <c r="L42" s="15"/>
      <c r="M42" s="15"/>
      <c r="N42" s="15"/>
      <c r="O42" s="8"/>
      <c r="P42" s="8"/>
    </row>
    <row r="43" spans="1:16">
      <c r="A43" s="12">
        <v>39</v>
      </c>
      <c r="B43" s="13" t="s">
        <v>187</v>
      </c>
      <c r="C43" s="14" t="s">
        <v>188</v>
      </c>
      <c r="D43" s="14" t="s">
        <v>158</v>
      </c>
      <c r="E43" s="15">
        <v>19</v>
      </c>
      <c r="F43" s="15">
        <v>14</v>
      </c>
      <c r="G43" s="15">
        <v>17</v>
      </c>
      <c r="H43" s="15">
        <v>27</v>
      </c>
      <c r="I43" s="15">
        <v>17</v>
      </c>
      <c r="J43" s="15">
        <v>25</v>
      </c>
      <c r="K43" s="15">
        <v>92</v>
      </c>
      <c r="L43" s="16"/>
      <c r="M43" s="16"/>
      <c r="N43" s="16"/>
      <c r="O43" s="8"/>
      <c r="P43" s="8"/>
    </row>
    <row r="44" spans="1:16">
      <c r="A44" s="12">
        <v>40</v>
      </c>
      <c r="B44" s="13" t="s">
        <v>189</v>
      </c>
      <c r="C44" s="14" t="s">
        <v>190</v>
      </c>
      <c r="D44" s="14" t="s">
        <v>191</v>
      </c>
      <c r="E44" s="15">
        <v>13</v>
      </c>
      <c r="F44" s="15">
        <v>12</v>
      </c>
      <c r="G44" s="15">
        <v>30</v>
      </c>
      <c r="H44" s="15">
        <v>22</v>
      </c>
      <c r="I44" s="15">
        <v>16</v>
      </c>
      <c r="J44" s="15">
        <v>34</v>
      </c>
      <c r="K44" s="15">
        <v>93</v>
      </c>
      <c r="L44" s="15"/>
      <c r="M44" s="15"/>
      <c r="N44" s="15"/>
      <c r="O44" s="8"/>
      <c r="P44" s="8"/>
    </row>
    <row r="45" spans="1:16">
      <c r="A45" s="12">
        <v>41</v>
      </c>
      <c r="B45" s="13" t="s">
        <v>192</v>
      </c>
      <c r="C45" s="14" t="s">
        <v>193</v>
      </c>
      <c r="D45" s="14" t="s">
        <v>194</v>
      </c>
      <c r="E45" s="15">
        <v>16</v>
      </c>
      <c r="F45" s="15">
        <v>24</v>
      </c>
      <c r="G45" s="15">
        <v>15</v>
      </c>
      <c r="H45" s="15">
        <v>20</v>
      </c>
      <c r="I45" s="15">
        <v>20</v>
      </c>
      <c r="J45" s="15">
        <v>22</v>
      </c>
      <c r="K45" s="15">
        <v>93</v>
      </c>
      <c r="L45" s="16"/>
      <c r="M45" s="16"/>
      <c r="N45" s="16"/>
      <c r="O45" s="8"/>
      <c r="P45" s="8"/>
    </row>
    <row r="46" spans="1:16">
      <c r="A46" s="12">
        <v>42</v>
      </c>
      <c r="B46" s="13" t="s">
        <v>195</v>
      </c>
      <c r="C46" s="14" t="s">
        <v>196</v>
      </c>
      <c r="D46" s="14" t="s">
        <v>119</v>
      </c>
      <c r="E46" s="15">
        <v>15</v>
      </c>
      <c r="F46" s="15">
        <v>29</v>
      </c>
      <c r="G46" s="15">
        <v>26</v>
      </c>
      <c r="H46" s="15">
        <v>21</v>
      </c>
      <c r="I46" s="15">
        <v>19</v>
      </c>
      <c r="J46" s="15">
        <v>14</v>
      </c>
      <c r="K46" s="15">
        <v>95</v>
      </c>
      <c r="L46" s="15"/>
      <c r="M46" s="15"/>
      <c r="N46" s="15"/>
      <c r="O46" s="8"/>
      <c r="P46" s="8"/>
    </row>
    <row r="47" spans="1:16">
      <c r="A47" s="12">
        <v>43</v>
      </c>
      <c r="B47" s="13" t="s">
        <v>197</v>
      </c>
      <c r="C47" s="14" t="s">
        <v>198</v>
      </c>
      <c r="D47" s="14" t="s">
        <v>199</v>
      </c>
      <c r="E47" s="15">
        <v>23</v>
      </c>
      <c r="F47" s="15">
        <v>20</v>
      </c>
      <c r="G47" s="15">
        <v>26</v>
      </c>
      <c r="H47" s="15">
        <v>10</v>
      </c>
      <c r="I47" s="15">
        <v>27</v>
      </c>
      <c r="J47" s="15">
        <v>17</v>
      </c>
      <c r="K47" s="15">
        <v>96</v>
      </c>
      <c r="L47" s="15"/>
      <c r="M47" s="15"/>
      <c r="N47" s="15"/>
      <c r="O47" s="8"/>
      <c r="P47" s="8"/>
    </row>
    <row r="48" spans="1:16">
      <c r="A48" s="12">
        <v>44</v>
      </c>
      <c r="B48" s="13" t="s">
        <v>200</v>
      </c>
      <c r="C48" s="14" t="s">
        <v>201</v>
      </c>
      <c r="D48" s="14" t="s">
        <v>202</v>
      </c>
      <c r="E48" s="15">
        <v>17</v>
      </c>
      <c r="F48" s="15">
        <v>27</v>
      </c>
      <c r="G48" s="15">
        <v>11</v>
      </c>
      <c r="H48" s="15">
        <v>15</v>
      </c>
      <c r="I48" s="15">
        <v>26</v>
      </c>
      <c r="J48" s="15">
        <v>27</v>
      </c>
      <c r="K48" s="15">
        <v>96</v>
      </c>
      <c r="L48" s="15"/>
      <c r="M48" s="15"/>
      <c r="N48" s="15"/>
      <c r="O48" s="8"/>
      <c r="P48" s="8"/>
    </row>
    <row r="49" spans="1:16">
      <c r="A49" s="12">
        <v>45</v>
      </c>
      <c r="B49" s="13" t="s">
        <v>203</v>
      </c>
      <c r="C49" s="14" t="s">
        <v>204</v>
      </c>
      <c r="D49" s="14" t="s">
        <v>116</v>
      </c>
      <c r="E49" s="15">
        <v>27</v>
      </c>
      <c r="F49" s="15">
        <v>28</v>
      </c>
      <c r="G49" s="15">
        <v>14</v>
      </c>
      <c r="H49" s="15">
        <v>13</v>
      </c>
      <c r="I49" s="15">
        <v>23</v>
      </c>
      <c r="J49" s="15">
        <v>19</v>
      </c>
      <c r="K49" s="15">
        <v>96</v>
      </c>
      <c r="L49" s="15"/>
      <c r="M49" s="15"/>
      <c r="N49" s="15"/>
      <c r="O49" s="8"/>
      <c r="P49" s="8"/>
    </row>
    <row r="50" spans="1:16">
      <c r="A50" s="12">
        <v>46</v>
      </c>
      <c r="B50" s="13" t="s">
        <v>205</v>
      </c>
      <c r="C50" s="14" t="s">
        <v>206</v>
      </c>
      <c r="D50" s="14" t="s">
        <v>113</v>
      </c>
      <c r="E50" s="15">
        <v>18</v>
      </c>
      <c r="F50" s="15">
        <v>25</v>
      </c>
      <c r="G50" s="15">
        <v>13</v>
      </c>
      <c r="H50" s="15">
        <v>18</v>
      </c>
      <c r="I50" s="15">
        <v>31</v>
      </c>
      <c r="J50" s="15">
        <v>25</v>
      </c>
      <c r="K50" s="15">
        <v>99</v>
      </c>
      <c r="L50" s="16"/>
      <c r="M50" s="16"/>
      <c r="N50" s="16"/>
      <c r="O50" s="8"/>
      <c r="P50" s="8"/>
    </row>
    <row r="51" spans="1:16">
      <c r="A51" s="12">
        <v>47</v>
      </c>
      <c r="B51" s="13" t="s">
        <v>207</v>
      </c>
      <c r="C51" s="14" t="s">
        <v>208</v>
      </c>
      <c r="D51" s="14" t="s">
        <v>102</v>
      </c>
      <c r="E51" s="15">
        <v>24</v>
      </c>
      <c r="F51" s="15">
        <v>8</v>
      </c>
      <c r="G51" s="15">
        <v>27</v>
      </c>
      <c r="H51" s="15">
        <v>31</v>
      </c>
      <c r="I51" s="15">
        <v>19</v>
      </c>
      <c r="J51" s="15">
        <v>24</v>
      </c>
      <c r="K51" s="15">
        <v>102</v>
      </c>
      <c r="L51" s="15"/>
      <c r="M51" s="15"/>
      <c r="N51" s="15"/>
      <c r="O51" s="8"/>
      <c r="P51" s="8"/>
    </row>
    <row r="52" spans="1:16">
      <c r="A52" s="12">
        <v>48</v>
      </c>
      <c r="B52" s="13" t="s">
        <v>209</v>
      </c>
      <c r="C52" s="14" t="s">
        <v>210</v>
      </c>
      <c r="D52" s="14" t="s">
        <v>211</v>
      </c>
      <c r="E52" s="15">
        <v>25</v>
      </c>
      <c r="F52" s="15">
        <v>29</v>
      </c>
      <c r="G52" s="15">
        <v>22</v>
      </c>
      <c r="H52" s="15">
        <v>12</v>
      </c>
      <c r="I52" s="15">
        <v>25</v>
      </c>
      <c r="J52" s="15">
        <v>19</v>
      </c>
      <c r="K52" s="15">
        <v>103</v>
      </c>
      <c r="L52" s="15"/>
      <c r="M52" s="15"/>
      <c r="N52" s="15"/>
      <c r="O52" s="8"/>
      <c r="P52" s="8"/>
    </row>
    <row r="53" spans="1:16">
      <c r="A53" s="12">
        <v>49</v>
      </c>
      <c r="B53" s="13" t="s">
        <v>212</v>
      </c>
      <c r="C53" s="14" t="s">
        <v>213</v>
      </c>
      <c r="D53" s="14" t="s">
        <v>113</v>
      </c>
      <c r="E53" s="15">
        <v>26</v>
      </c>
      <c r="F53" s="15">
        <v>26</v>
      </c>
      <c r="G53" s="15">
        <v>21</v>
      </c>
      <c r="H53" s="15">
        <v>9</v>
      </c>
      <c r="I53" s="15">
        <v>27</v>
      </c>
      <c r="J53" s="15">
        <v>32</v>
      </c>
      <c r="K53" s="15">
        <v>109</v>
      </c>
      <c r="L53" s="15"/>
      <c r="M53" s="15"/>
      <c r="N53" s="15"/>
      <c r="O53" s="8"/>
      <c r="P53" s="8"/>
    </row>
    <row r="54" spans="1:16">
      <c r="A54" s="12">
        <v>50</v>
      </c>
      <c r="B54" s="13" t="s">
        <v>214</v>
      </c>
      <c r="C54" s="14" t="s">
        <v>215</v>
      </c>
      <c r="D54" s="14" t="s">
        <v>216</v>
      </c>
      <c r="E54" s="15">
        <v>21</v>
      </c>
      <c r="F54" s="15">
        <v>28</v>
      </c>
      <c r="G54" s="15">
        <v>23</v>
      </c>
      <c r="H54" s="15">
        <v>25</v>
      </c>
      <c r="I54" s="15">
        <v>21</v>
      </c>
      <c r="J54" s="15">
        <v>20</v>
      </c>
      <c r="K54" s="15">
        <v>110</v>
      </c>
      <c r="L54" s="15"/>
      <c r="M54" s="15"/>
      <c r="N54" s="15"/>
      <c r="O54" s="8"/>
      <c r="P54" s="8"/>
    </row>
    <row r="55" spans="1:16">
      <c r="A55" s="12">
        <v>51</v>
      </c>
      <c r="B55" s="13" t="s">
        <v>217</v>
      </c>
      <c r="C55" s="14" t="s">
        <v>218</v>
      </c>
      <c r="D55" s="14" t="s">
        <v>219</v>
      </c>
      <c r="E55" s="15" t="s">
        <v>99</v>
      </c>
      <c r="F55" s="15">
        <v>1</v>
      </c>
      <c r="G55" s="15">
        <v>1</v>
      </c>
      <c r="H55" s="15">
        <v>2</v>
      </c>
      <c r="I55" s="15" t="s">
        <v>99</v>
      </c>
      <c r="J55" s="15" t="s">
        <v>220</v>
      </c>
      <c r="K55" s="15">
        <v>122</v>
      </c>
      <c r="L55" s="15"/>
      <c r="M55" s="15"/>
      <c r="N55" s="15"/>
      <c r="O55" s="8"/>
      <c r="P55" s="8"/>
    </row>
    <row r="56" spans="1:16">
      <c r="A56" s="12">
        <v>52</v>
      </c>
      <c r="B56" s="13" t="s">
        <v>221</v>
      </c>
      <c r="C56" s="14" t="s">
        <v>222</v>
      </c>
      <c r="D56" s="14" t="s">
        <v>223</v>
      </c>
      <c r="E56" s="15">
        <v>22</v>
      </c>
      <c r="F56" s="15">
        <v>21</v>
      </c>
      <c r="G56" s="15">
        <v>32</v>
      </c>
      <c r="H56" s="15">
        <v>18</v>
      </c>
      <c r="I56" s="15">
        <v>29</v>
      </c>
      <c r="J56" s="15">
        <v>37</v>
      </c>
      <c r="K56" s="15">
        <v>122</v>
      </c>
      <c r="L56" s="15"/>
      <c r="M56" s="15"/>
      <c r="N56" s="15"/>
      <c r="O56" s="8"/>
      <c r="P56" s="8"/>
    </row>
    <row r="57" spans="1:16">
      <c r="A57" s="12">
        <v>53</v>
      </c>
      <c r="B57" s="13" t="s">
        <v>224</v>
      </c>
      <c r="C57" s="14" t="s">
        <v>225</v>
      </c>
      <c r="D57" s="14" t="s">
        <v>226</v>
      </c>
      <c r="E57" s="15">
        <v>28</v>
      </c>
      <c r="F57" s="15">
        <v>32</v>
      </c>
      <c r="G57" s="15">
        <v>25</v>
      </c>
      <c r="H57" s="15">
        <v>17</v>
      </c>
      <c r="I57" s="15">
        <v>23</v>
      </c>
      <c r="J57" s="15">
        <v>30</v>
      </c>
      <c r="K57" s="15">
        <v>123</v>
      </c>
      <c r="L57" s="16"/>
      <c r="M57" s="16"/>
      <c r="N57" s="16"/>
      <c r="O57" s="8"/>
      <c r="P57" s="8"/>
    </row>
    <row r="58" spans="1:16">
      <c r="A58" s="12">
        <v>54</v>
      </c>
      <c r="B58" s="13" t="s">
        <v>227</v>
      </c>
      <c r="C58" s="14" t="s">
        <v>228</v>
      </c>
      <c r="D58" s="14" t="s">
        <v>229</v>
      </c>
      <c r="E58" s="15" t="s">
        <v>99</v>
      </c>
      <c r="F58" s="15">
        <v>23</v>
      </c>
      <c r="G58" s="15">
        <v>19</v>
      </c>
      <c r="H58" s="15">
        <v>38</v>
      </c>
      <c r="I58" s="15">
        <v>25</v>
      </c>
      <c r="J58" s="15">
        <v>18</v>
      </c>
      <c r="K58" s="15">
        <v>123</v>
      </c>
      <c r="L58" s="15"/>
      <c r="M58" s="15"/>
      <c r="N58" s="15"/>
      <c r="O58" s="8"/>
      <c r="P58" s="8"/>
    </row>
    <row r="59" spans="1:16">
      <c r="A59" s="12">
        <v>55</v>
      </c>
      <c r="B59" s="13" t="s">
        <v>230</v>
      </c>
      <c r="C59" s="14" t="s">
        <v>231</v>
      </c>
      <c r="D59" s="14" t="s">
        <v>146</v>
      </c>
      <c r="E59" s="15">
        <v>25</v>
      </c>
      <c r="F59" s="15">
        <v>33</v>
      </c>
      <c r="G59" s="15">
        <v>19</v>
      </c>
      <c r="H59" s="15">
        <v>21</v>
      </c>
      <c r="I59" s="15">
        <v>31</v>
      </c>
      <c r="J59" s="15">
        <v>27</v>
      </c>
      <c r="K59" s="15">
        <v>123</v>
      </c>
      <c r="L59" s="15"/>
      <c r="M59" s="15"/>
      <c r="N59" s="15"/>
      <c r="O59" s="8"/>
      <c r="P59" s="8"/>
    </row>
    <row r="60" spans="1:16">
      <c r="A60" s="12">
        <v>56</v>
      </c>
      <c r="B60" s="13" t="s">
        <v>232</v>
      </c>
      <c r="C60" s="14" t="s">
        <v>233</v>
      </c>
      <c r="D60" s="14" t="s">
        <v>113</v>
      </c>
      <c r="E60" s="15">
        <v>20</v>
      </c>
      <c r="F60" s="15">
        <v>25</v>
      </c>
      <c r="G60" s="15">
        <v>29</v>
      </c>
      <c r="H60" s="15">
        <v>24</v>
      </c>
      <c r="I60" s="15">
        <v>34</v>
      </c>
      <c r="J60" s="15">
        <v>26</v>
      </c>
      <c r="K60" s="15">
        <v>124</v>
      </c>
      <c r="L60" s="16"/>
      <c r="M60" s="16"/>
      <c r="N60" s="16"/>
      <c r="O60" s="8"/>
      <c r="P60" s="8"/>
    </row>
    <row r="61" spans="1:16">
      <c r="A61" s="12">
        <v>57</v>
      </c>
      <c r="B61" s="13" t="s">
        <v>234</v>
      </c>
      <c r="C61" s="14" t="s">
        <v>235</v>
      </c>
      <c r="D61" s="14" t="s">
        <v>113</v>
      </c>
      <c r="E61" s="15">
        <v>22</v>
      </c>
      <c r="F61" s="15">
        <v>26</v>
      </c>
      <c r="G61" s="15">
        <v>20</v>
      </c>
      <c r="H61" s="15">
        <v>22</v>
      </c>
      <c r="I61" s="15">
        <v>35</v>
      </c>
      <c r="J61" s="15" t="s">
        <v>99</v>
      </c>
      <c r="K61" s="15">
        <v>125</v>
      </c>
      <c r="L61" s="15"/>
      <c r="M61" s="15"/>
      <c r="N61" s="15"/>
      <c r="O61" s="8"/>
      <c r="P61" s="8"/>
    </row>
    <row r="62" spans="1:16">
      <c r="A62" s="12">
        <v>58</v>
      </c>
      <c r="B62" s="13" t="s">
        <v>236</v>
      </c>
      <c r="C62" s="14" t="s">
        <v>237</v>
      </c>
      <c r="D62" s="14" t="s">
        <v>93</v>
      </c>
      <c r="E62" s="15">
        <v>26</v>
      </c>
      <c r="F62" s="15">
        <v>24</v>
      </c>
      <c r="G62" s="15">
        <v>22</v>
      </c>
      <c r="H62" s="15">
        <v>36</v>
      </c>
      <c r="I62" s="15">
        <v>28</v>
      </c>
      <c r="J62" s="15">
        <v>29</v>
      </c>
      <c r="K62" s="15">
        <v>129</v>
      </c>
      <c r="L62" s="15"/>
      <c r="M62" s="15"/>
      <c r="N62" s="15"/>
      <c r="O62" s="8"/>
      <c r="P62" s="8"/>
    </row>
    <row r="63" spans="1:16">
      <c r="A63" s="12">
        <v>59</v>
      </c>
      <c r="B63" s="13" t="s">
        <v>238</v>
      </c>
      <c r="C63" s="14" t="s">
        <v>239</v>
      </c>
      <c r="D63" s="14" t="s">
        <v>131</v>
      </c>
      <c r="E63" s="15">
        <v>33</v>
      </c>
      <c r="F63" s="15">
        <v>35</v>
      </c>
      <c r="G63" s="15">
        <v>41</v>
      </c>
      <c r="H63" s="15">
        <v>30</v>
      </c>
      <c r="I63" s="15">
        <v>18</v>
      </c>
      <c r="J63" s="15">
        <v>16</v>
      </c>
      <c r="K63" s="15">
        <v>132</v>
      </c>
      <c r="L63" s="15"/>
      <c r="M63" s="15"/>
      <c r="N63" s="15"/>
      <c r="O63" s="8"/>
      <c r="P63" s="8"/>
    </row>
    <row r="64" spans="1:16">
      <c r="A64" s="12">
        <v>60</v>
      </c>
      <c r="B64" s="13" t="s">
        <v>240</v>
      </c>
      <c r="C64" s="14" t="s">
        <v>241</v>
      </c>
      <c r="D64" s="14" t="s">
        <v>152</v>
      </c>
      <c r="E64" s="15">
        <v>29</v>
      </c>
      <c r="F64" s="15">
        <v>16</v>
      </c>
      <c r="G64" s="15">
        <v>25</v>
      </c>
      <c r="H64" s="15">
        <v>32</v>
      </c>
      <c r="I64" s="15">
        <v>33</v>
      </c>
      <c r="J64" s="15">
        <v>33</v>
      </c>
      <c r="K64" s="15">
        <v>135</v>
      </c>
      <c r="L64" s="16"/>
      <c r="M64" s="16"/>
      <c r="N64" s="16"/>
      <c r="O64" s="8"/>
      <c r="P64" s="8"/>
    </row>
    <row r="65" spans="1:16">
      <c r="A65" s="12">
        <v>61</v>
      </c>
      <c r="B65" s="13" t="s">
        <v>242</v>
      </c>
      <c r="C65" s="14" t="s">
        <v>243</v>
      </c>
      <c r="D65" s="14" t="s">
        <v>244</v>
      </c>
      <c r="E65" s="15">
        <v>28</v>
      </c>
      <c r="F65" s="15">
        <v>35</v>
      </c>
      <c r="G65" s="15">
        <v>29</v>
      </c>
      <c r="H65" s="15" t="s">
        <v>103</v>
      </c>
      <c r="I65" s="15">
        <v>26</v>
      </c>
      <c r="J65" s="15">
        <v>28</v>
      </c>
      <c r="K65" s="15">
        <v>146</v>
      </c>
      <c r="L65" s="15"/>
      <c r="M65" s="15"/>
      <c r="N65" s="15"/>
      <c r="O65" s="8"/>
      <c r="P65" s="8"/>
    </row>
    <row r="66" spans="1:16">
      <c r="A66" s="12">
        <v>62</v>
      </c>
      <c r="B66" s="13" t="s">
        <v>245</v>
      </c>
      <c r="C66" s="14" t="s">
        <v>246</v>
      </c>
      <c r="D66" s="14" t="s">
        <v>226</v>
      </c>
      <c r="E66" s="15">
        <v>27</v>
      </c>
      <c r="F66" s="15">
        <v>27</v>
      </c>
      <c r="G66" s="15">
        <v>31</v>
      </c>
      <c r="H66" s="15">
        <v>35</v>
      </c>
      <c r="I66" s="15">
        <v>30</v>
      </c>
      <c r="J66" s="15">
        <v>31</v>
      </c>
      <c r="K66" s="15">
        <v>146</v>
      </c>
      <c r="L66" s="16"/>
      <c r="M66" s="16"/>
      <c r="N66" s="16"/>
      <c r="O66" s="8"/>
      <c r="P66" s="8"/>
    </row>
    <row r="67" spans="1:16">
      <c r="A67" s="12">
        <v>63</v>
      </c>
      <c r="B67" s="13" t="s">
        <v>247</v>
      </c>
      <c r="C67" s="14" t="s">
        <v>248</v>
      </c>
      <c r="D67" s="14" t="s">
        <v>93</v>
      </c>
      <c r="E67" s="15">
        <v>30</v>
      </c>
      <c r="F67" s="15">
        <v>41</v>
      </c>
      <c r="G67" s="15">
        <v>36</v>
      </c>
      <c r="H67" s="15">
        <v>33</v>
      </c>
      <c r="I67" s="15">
        <v>24</v>
      </c>
      <c r="J67" s="15">
        <v>28</v>
      </c>
      <c r="K67" s="15">
        <v>151</v>
      </c>
      <c r="L67" s="16"/>
      <c r="M67" s="16"/>
      <c r="N67" s="16"/>
      <c r="O67" s="8"/>
      <c r="P67" s="8"/>
    </row>
    <row r="68" spans="1:16">
      <c r="A68" s="12">
        <v>64</v>
      </c>
      <c r="B68" s="13" t="s">
        <v>249</v>
      </c>
      <c r="C68" s="14" t="s">
        <v>250</v>
      </c>
      <c r="D68" s="14" t="s">
        <v>131</v>
      </c>
      <c r="E68" s="15">
        <v>30</v>
      </c>
      <c r="F68" s="15">
        <v>31</v>
      </c>
      <c r="G68" s="15">
        <v>18</v>
      </c>
      <c r="H68" s="15" t="s">
        <v>103</v>
      </c>
      <c r="I68" s="15">
        <v>44</v>
      </c>
      <c r="J68" s="15">
        <v>29</v>
      </c>
      <c r="K68" s="15">
        <v>152</v>
      </c>
      <c r="L68" s="15"/>
      <c r="M68" s="15"/>
      <c r="N68" s="15"/>
      <c r="O68" s="8"/>
      <c r="P68" s="8"/>
    </row>
    <row r="69" spans="1:16">
      <c r="A69" s="12">
        <v>65</v>
      </c>
      <c r="B69" s="13" t="s">
        <v>251</v>
      </c>
      <c r="C69" s="14" t="s">
        <v>252</v>
      </c>
      <c r="D69" s="14" t="s">
        <v>113</v>
      </c>
      <c r="E69" s="15">
        <v>32</v>
      </c>
      <c r="F69" s="15">
        <v>31</v>
      </c>
      <c r="G69" s="15">
        <v>27</v>
      </c>
      <c r="H69" s="15">
        <v>31</v>
      </c>
      <c r="I69" s="15">
        <v>43</v>
      </c>
      <c r="J69" s="15">
        <v>37</v>
      </c>
      <c r="K69" s="15">
        <v>158</v>
      </c>
      <c r="L69" s="15"/>
      <c r="M69" s="15"/>
      <c r="N69" s="15"/>
      <c r="O69" s="8"/>
      <c r="P69" s="8"/>
    </row>
    <row r="70" spans="1:16">
      <c r="A70" s="12">
        <v>66</v>
      </c>
      <c r="B70" s="13" t="s">
        <v>253</v>
      </c>
      <c r="C70" s="14" t="s">
        <v>254</v>
      </c>
      <c r="D70" s="14" t="s">
        <v>93</v>
      </c>
      <c r="E70" s="15">
        <v>34</v>
      </c>
      <c r="F70" s="15">
        <v>30</v>
      </c>
      <c r="G70" s="15">
        <v>39</v>
      </c>
      <c r="H70" s="15">
        <v>37</v>
      </c>
      <c r="I70" s="15">
        <v>28</v>
      </c>
      <c r="J70" s="15">
        <v>31</v>
      </c>
      <c r="K70" s="15">
        <v>160</v>
      </c>
      <c r="L70" s="15"/>
      <c r="M70" s="15"/>
      <c r="N70" s="15"/>
      <c r="O70" s="8"/>
      <c r="P70" s="8"/>
    </row>
    <row r="71" spans="1:16">
      <c r="A71" s="12">
        <v>67</v>
      </c>
      <c r="B71" s="13" t="s">
        <v>255</v>
      </c>
      <c r="C71" s="14" t="s">
        <v>256</v>
      </c>
      <c r="D71" s="14" t="s">
        <v>257</v>
      </c>
      <c r="E71" s="15">
        <v>36</v>
      </c>
      <c r="F71" s="15">
        <v>36</v>
      </c>
      <c r="G71" s="15">
        <v>28</v>
      </c>
      <c r="H71" s="15">
        <v>24</v>
      </c>
      <c r="I71" s="15">
        <v>39</v>
      </c>
      <c r="J71" s="15">
        <v>39</v>
      </c>
      <c r="K71" s="15">
        <v>163</v>
      </c>
      <c r="L71" s="15"/>
      <c r="M71" s="15"/>
      <c r="N71" s="15"/>
      <c r="O71" s="8"/>
      <c r="P71" s="8"/>
    </row>
    <row r="72" spans="1:16">
      <c r="A72" s="12">
        <v>68</v>
      </c>
      <c r="B72" s="13" t="s">
        <v>258</v>
      </c>
      <c r="C72" s="14" t="s">
        <v>259</v>
      </c>
      <c r="D72" s="14" t="s">
        <v>260</v>
      </c>
      <c r="E72" s="15">
        <v>36</v>
      </c>
      <c r="F72" s="15">
        <v>34</v>
      </c>
      <c r="G72" s="15">
        <v>40</v>
      </c>
      <c r="H72" s="15">
        <v>44</v>
      </c>
      <c r="I72" s="15">
        <v>37</v>
      </c>
      <c r="J72" s="15">
        <v>21</v>
      </c>
      <c r="K72" s="15">
        <v>168</v>
      </c>
      <c r="L72" s="15"/>
      <c r="M72" s="15"/>
      <c r="N72" s="15"/>
      <c r="O72" s="8"/>
      <c r="P72" s="8"/>
    </row>
    <row r="73" spans="1:16">
      <c r="A73" s="12">
        <v>69</v>
      </c>
      <c r="B73" s="13" t="s">
        <v>261</v>
      </c>
      <c r="C73" s="14" t="s">
        <v>262</v>
      </c>
      <c r="D73" s="14" t="s">
        <v>102</v>
      </c>
      <c r="E73" s="15">
        <v>31</v>
      </c>
      <c r="F73" s="15">
        <v>39</v>
      </c>
      <c r="G73" s="15">
        <v>51</v>
      </c>
      <c r="H73" s="15">
        <v>34</v>
      </c>
      <c r="I73" s="15">
        <v>33</v>
      </c>
      <c r="J73" s="15">
        <v>32</v>
      </c>
      <c r="K73" s="15">
        <v>169</v>
      </c>
      <c r="L73" s="16"/>
      <c r="M73" s="16"/>
      <c r="N73" s="16"/>
      <c r="O73" s="8"/>
      <c r="P73" s="8"/>
    </row>
    <row r="74" spans="1:16">
      <c r="A74" s="12">
        <v>70</v>
      </c>
      <c r="B74" s="13" t="s">
        <v>263</v>
      </c>
      <c r="C74" s="14" t="s">
        <v>264</v>
      </c>
      <c r="D74" s="14" t="s">
        <v>194</v>
      </c>
      <c r="E74" s="15">
        <v>34</v>
      </c>
      <c r="F74" s="15">
        <v>30</v>
      </c>
      <c r="G74" s="15">
        <v>38</v>
      </c>
      <c r="H74" s="15">
        <v>41</v>
      </c>
      <c r="I74" s="15">
        <v>36</v>
      </c>
      <c r="J74" s="15">
        <v>33</v>
      </c>
      <c r="K74" s="15">
        <v>171</v>
      </c>
      <c r="L74" s="15"/>
      <c r="M74" s="15"/>
      <c r="N74" s="15"/>
      <c r="O74" s="8"/>
      <c r="P74" s="8"/>
    </row>
    <row r="75" spans="1:16">
      <c r="A75" s="12">
        <v>71</v>
      </c>
      <c r="B75" s="13" t="s">
        <v>265</v>
      </c>
      <c r="C75" s="14" t="s">
        <v>266</v>
      </c>
      <c r="D75" s="14" t="s">
        <v>267</v>
      </c>
      <c r="E75" s="15">
        <v>37</v>
      </c>
      <c r="F75" s="15">
        <v>43</v>
      </c>
      <c r="G75" s="15" t="s">
        <v>99</v>
      </c>
      <c r="H75" s="15">
        <v>23</v>
      </c>
      <c r="I75" s="15">
        <v>32</v>
      </c>
      <c r="J75" s="15">
        <v>38</v>
      </c>
      <c r="K75" s="15">
        <v>173</v>
      </c>
      <c r="L75" s="15"/>
      <c r="M75" s="15"/>
      <c r="N75" s="15"/>
      <c r="O75" s="8"/>
      <c r="P75" s="8"/>
    </row>
    <row r="76" spans="1:16">
      <c r="A76" s="12">
        <v>72</v>
      </c>
      <c r="B76" s="13" t="s">
        <v>268</v>
      </c>
      <c r="C76" s="14" t="s">
        <v>269</v>
      </c>
      <c r="D76" s="14" t="s">
        <v>270</v>
      </c>
      <c r="E76" s="15">
        <v>29</v>
      </c>
      <c r="F76" s="15">
        <v>32</v>
      </c>
      <c r="G76" s="15">
        <v>42</v>
      </c>
      <c r="H76" s="15">
        <v>43</v>
      </c>
      <c r="I76" s="15">
        <v>29</v>
      </c>
      <c r="J76" s="15" t="s">
        <v>99</v>
      </c>
      <c r="K76" s="15">
        <v>175</v>
      </c>
      <c r="L76" s="16"/>
      <c r="M76" s="16"/>
      <c r="N76" s="16"/>
      <c r="O76" s="8"/>
      <c r="P76" s="8"/>
    </row>
    <row r="77" spans="1:16">
      <c r="A77" s="12">
        <v>73</v>
      </c>
      <c r="B77" s="13" t="s">
        <v>271</v>
      </c>
      <c r="C77" s="14" t="s">
        <v>272</v>
      </c>
      <c r="D77" s="14" t="s">
        <v>273</v>
      </c>
      <c r="E77" s="15">
        <v>32</v>
      </c>
      <c r="F77" s="15">
        <v>33</v>
      </c>
      <c r="G77" s="15">
        <v>37</v>
      </c>
      <c r="H77" s="15">
        <v>39</v>
      </c>
      <c r="I77" s="15">
        <v>34</v>
      </c>
      <c r="J77" s="15">
        <v>40</v>
      </c>
      <c r="K77" s="15">
        <v>175</v>
      </c>
      <c r="L77" s="15"/>
      <c r="M77" s="15"/>
      <c r="N77" s="15"/>
      <c r="O77" s="8"/>
      <c r="P77" s="8"/>
    </row>
    <row r="78" spans="1:16">
      <c r="A78" s="12">
        <v>74</v>
      </c>
      <c r="B78" s="13" t="s">
        <v>274</v>
      </c>
      <c r="C78" s="14" t="s">
        <v>275</v>
      </c>
      <c r="D78" s="14" t="s">
        <v>276</v>
      </c>
      <c r="E78" s="15">
        <v>38</v>
      </c>
      <c r="F78" s="15">
        <v>47</v>
      </c>
      <c r="G78" s="15">
        <v>35</v>
      </c>
      <c r="H78" s="15">
        <v>26</v>
      </c>
      <c r="I78" s="15">
        <v>43</v>
      </c>
      <c r="J78" s="15">
        <v>35</v>
      </c>
      <c r="K78" s="15">
        <v>177</v>
      </c>
      <c r="L78" s="15"/>
      <c r="M78" s="15"/>
      <c r="N78" s="15"/>
      <c r="O78" s="8"/>
      <c r="P78" s="8"/>
    </row>
    <row r="79" spans="1:16">
      <c r="A79" s="12">
        <v>75</v>
      </c>
      <c r="B79" s="13" t="s">
        <v>277</v>
      </c>
      <c r="C79" s="14" t="s">
        <v>278</v>
      </c>
      <c r="D79" s="14" t="s">
        <v>279</v>
      </c>
      <c r="E79" s="15">
        <v>31</v>
      </c>
      <c r="F79" s="15">
        <v>38</v>
      </c>
      <c r="G79" s="15">
        <v>34</v>
      </c>
      <c r="H79" s="15">
        <v>42</v>
      </c>
      <c r="I79" s="15">
        <v>36</v>
      </c>
      <c r="J79" s="15">
        <v>41</v>
      </c>
      <c r="K79" s="15">
        <v>180</v>
      </c>
      <c r="L79" s="15"/>
      <c r="M79" s="15"/>
      <c r="N79" s="15"/>
      <c r="O79" s="8"/>
      <c r="P79" s="8"/>
    </row>
    <row r="80" spans="1:16">
      <c r="A80" s="12">
        <v>76</v>
      </c>
      <c r="B80" s="13" t="s">
        <v>280</v>
      </c>
      <c r="C80" s="14" t="s">
        <v>281</v>
      </c>
      <c r="D80" s="14" t="s">
        <v>282</v>
      </c>
      <c r="E80" s="15">
        <v>42</v>
      </c>
      <c r="F80" s="15">
        <v>38</v>
      </c>
      <c r="G80" s="15">
        <v>36</v>
      </c>
      <c r="H80" s="15">
        <v>27</v>
      </c>
      <c r="I80" s="15">
        <v>38</v>
      </c>
      <c r="J80" s="15">
        <v>43</v>
      </c>
      <c r="K80" s="15">
        <v>181</v>
      </c>
      <c r="L80" s="15"/>
      <c r="M80" s="15"/>
      <c r="N80" s="15"/>
      <c r="O80" s="8"/>
      <c r="P80" s="8"/>
    </row>
    <row r="81" spans="1:16">
      <c r="A81" s="12">
        <v>77</v>
      </c>
      <c r="B81" s="13" t="s">
        <v>283</v>
      </c>
      <c r="C81" s="14" t="s">
        <v>284</v>
      </c>
      <c r="D81" s="14" t="s">
        <v>285</v>
      </c>
      <c r="E81" s="15" t="s">
        <v>99</v>
      </c>
      <c r="F81" s="15">
        <v>37</v>
      </c>
      <c r="G81" s="15">
        <v>33</v>
      </c>
      <c r="H81" s="15">
        <v>46</v>
      </c>
      <c r="I81" s="15">
        <v>41</v>
      </c>
      <c r="J81" s="15">
        <v>26</v>
      </c>
      <c r="K81" s="15">
        <v>183</v>
      </c>
      <c r="L81" s="15"/>
      <c r="M81" s="15"/>
      <c r="N81" s="15"/>
      <c r="O81" s="8"/>
      <c r="P81" s="8"/>
    </row>
    <row r="82" spans="1:16">
      <c r="A82" s="12">
        <v>78</v>
      </c>
      <c r="B82" s="13" t="s">
        <v>286</v>
      </c>
      <c r="C82" s="14" t="s">
        <v>287</v>
      </c>
      <c r="D82" s="14" t="s">
        <v>170</v>
      </c>
      <c r="E82" s="15">
        <v>39</v>
      </c>
      <c r="F82" s="15">
        <v>43</v>
      </c>
      <c r="G82" s="15">
        <v>31</v>
      </c>
      <c r="H82" s="15">
        <v>29</v>
      </c>
      <c r="I82" s="15">
        <v>50</v>
      </c>
      <c r="J82" s="15">
        <v>43</v>
      </c>
      <c r="K82" s="15">
        <v>185</v>
      </c>
      <c r="L82" s="15"/>
      <c r="M82" s="15"/>
      <c r="N82" s="15"/>
      <c r="O82" s="8"/>
      <c r="P82" s="8"/>
    </row>
    <row r="83" spans="1:16">
      <c r="A83" s="12">
        <v>79</v>
      </c>
      <c r="B83" s="13" t="s">
        <v>288</v>
      </c>
      <c r="C83" s="14" t="s">
        <v>289</v>
      </c>
      <c r="D83" s="14" t="s">
        <v>290</v>
      </c>
      <c r="E83" s="15">
        <v>42</v>
      </c>
      <c r="F83" s="15">
        <v>41</v>
      </c>
      <c r="G83" s="15">
        <v>32</v>
      </c>
      <c r="H83" s="15">
        <v>33</v>
      </c>
      <c r="I83" s="15">
        <v>37</v>
      </c>
      <c r="J83" s="15">
        <v>42</v>
      </c>
      <c r="K83" s="15">
        <v>185</v>
      </c>
      <c r="L83" s="15"/>
      <c r="M83" s="15"/>
      <c r="N83" s="15"/>
      <c r="O83" s="8"/>
      <c r="P83" s="8"/>
    </row>
    <row r="84" spans="1:16">
      <c r="A84" s="12">
        <v>80</v>
      </c>
      <c r="B84" s="13" t="s">
        <v>291</v>
      </c>
      <c r="C84" s="14" t="s">
        <v>292</v>
      </c>
      <c r="D84" s="14" t="s">
        <v>293</v>
      </c>
      <c r="E84" s="15">
        <v>45</v>
      </c>
      <c r="F84" s="15">
        <v>44</v>
      </c>
      <c r="G84" s="15">
        <v>34</v>
      </c>
      <c r="H84" s="15">
        <v>28</v>
      </c>
      <c r="I84" s="15">
        <v>49</v>
      </c>
      <c r="J84" s="15">
        <v>35</v>
      </c>
      <c r="K84" s="15">
        <v>186</v>
      </c>
      <c r="L84" s="15"/>
      <c r="M84" s="15"/>
      <c r="N84" s="15"/>
      <c r="O84" s="8"/>
      <c r="P84" s="8"/>
    </row>
    <row r="85" spans="1:16">
      <c r="A85" s="12">
        <v>81</v>
      </c>
      <c r="B85" s="13" t="s">
        <v>294</v>
      </c>
      <c r="C85" s="14" t="s">
        <v>295</v>
      </c>
      <c r="D85" s="14" t="s">
        <v>296</v>
      </c>
      <c r="E85" s="15">
        <v>33</v>
      </c>
      <c r="F85" s="15">
        <v>39</v>
      </c>
      <c r="G85" s="15" t="s">
        <v>99</v>
      </c>
      <c r="H85" s="15" t="s">
        <v>103</v>
      </c>
      <c r="I85" s="15">
        <v>32</v>
      </c>
      <c r="J85" s="15">
        <v>24</v>
      </c>
      <c r="K85" s="15">
        <v>187</v>
      </c>
      <c r="L85" s="15"/>
      <c r="M85" s="15"/>
      <c r="N85" s="15"/>
      <c r="O85" s="8"/>
      <c r="P85" s="8"/>
    </row>
    <row r="86" spans="1:16">
      <c r="A86" s="12">
        <v>82</v>
      </c>
      <c r="B86" s="13" t="s">
        <v>297</v>
      </c>
      <c r="C86" s="14" t="s">
        <v>298</v>
      </c>
      <c r="D86" s="14" t="s">
        <v>299</v>
      </c>
      <c r="E86" s="15">
        <v>40</v>
      </c>
      <c r="F86" s="15">
        <v>40</v>
      </c>
      <c r="G86" s="15">
        <v>45</v>
      </c>
      <c r="H86" s="15">
        <v>40</v>
      </c>
      <c r="I86" s="15">
        <v>38</v>
      </c>
      <c r="J86" s="15">
        <v>30</v>
      </c>
      <c r="K86" s="15">
        <v>188</v>
      </c>
      <c r="L86" s="15"/>
      <c r="M86" s="15"/>
      <c r="N86" s="15"/>
      <c r="O86" s="8"/>
      <c r="P86" s="8"/>
    </row>
    <row r="87" spans="1:16">
      <c r="A87" s="12">
        <v>83</v>
      </c>
      <c r="B87" s="13" t="s">
        <v>300</v>
      </c>
      <c r="C87" s="14" t="s">
        <v>301</v>
      </c>
      <c r="D87" s="14" t="s">
        <v>244</v>
      </c>
      <c r="E87" s="15">
        <v>35</v>
      </c>
      <c r="F87" s="15">
        <v>40</v>
      </c>
      <c r="G87" s="15">
        <v>44</v>
      </c>
      <c r="H87" s="15" t="s">
        <v>99</v>
      </c>
      <c r="I87" s="15">
        <v>42</v>
      </c>
      <c r="J87" s="15">
        <v>34</v>
      </c>
      <c r="K87" s="15">
        <v>195</v>
      </c>
      <c r="L87" s="15"/>
      <c r="M87" s="15"/>
      <c r="N87" s="15"/>
      <c r="O87" s="8"/>
      <c r="P87" s="8"/>
    </row>
    <row r="88" spans="1:16">
      <c r="A88" s="12">
        <v>84</v>
      </c>
      <c r="B88" s="13" t="s">
        <v>302</v>
      </c>
      <c r="C88" s="14" t="s">
        <v>303</v>
      </c>
      <c r="D88" s="14" t="s">
        <v>175</v>
      </c>
      <c r="E88" s="15">
        <v>35</v>
      </c>
      <c r="F88" s="15">
        <v>34</v>
      </c>
      <c r="G88" s="15">
        <v>47</v>
      </c>
      <c r="H88" s="15">
        <v>47</v>
      </c>
      <c r="I88" s="15">
        <v>40</v>
      </c>
      <c r="J88" s="15" t="s">
        <v>99</v>
      </c>
      <c r="K88" s="15">
        <v>203</v>
      </c>
      <c r="L88" s="15"/>
      <c r="M88" s="15"/>
      <c r="N88" s="15"/>
      <c r="O88" s="8"/>
      <c r="P88" s="8"/>
    </row>
    <row r="89" spans="1:16" ht="22.5">
      <c r="A89" s="12">
        <v>85</v>
      </c>
      <c r="B89" s="13" t="s">
        <v>304</v>
      </c>
      <c r="C89" s="14" t="s">
        <v>305</v>
      </c>
      <c r="D89" s="14" t="s">
        <v>116</v>
      </c>
      <c r="E89" s="15">
        <v>37</v>
      </c>
      <c r="F89" s="15">
        <v>52</v>
      </c>
      <c r="G89" s="15">
        <v>43</v>
      </c>
      <c r="H89" s="15">
        <v>45</v>
      </c>
      <c r="I89" s="15">
        <v>40</v>
      </c>
      <c r="J89" s="15">
        <v>40</v>
      </c>
      <c r="K89" s="15">
        <v>205</v>
      </c>
      <c r="L89" s="15"/>
      <c r="M89" s="15"/>
      <c r="N89" s="15"/>
      <c r="O89" s="8"/>
      <c r="P89" s="8"/>
    </row>
    <row r="90" spans="1:16">
      <c r="A90" s="12">
        <v>86</v>
      </c>
      <c r="B90" s="13" t="s">
        <v>306</v>
      </c>
      <c r="C90" s="14" t="s">
        <v>307</v>
      </c>
      <c r="D90" s="14" t="s">
        <v>308</v>
      </c>
      <c r="E90" s="15" t="s">
        <v>99</v>
      </c>
      <c r="F90" s="15">
        <v>45</v>
      </c>
      <c r="G90" s="15">
        <v>37</v>
      </c>
      <c r="H90" s="15">
        <v>40</v>
      </c>
      <c r="I90" s="15">
        <v>46</v>
      </c>
      <c r="J90" s="15">
        <v>38</v>
      </c>
      <c r="K90" s="15">
        <v>206</v>
      </c>
      <c r="L90" s="15"/>
      <c r="M90" s="15"/>
      <c r="N90" s="15"/>
      <c r="O90" s="8"/>
      <c r="P90" s="8"/>
    </row>
    <row r="91" spans="1:16">
      <c r="A91" s="12">
        <v>87</v>
      </c>
      <c r="B91" s="13" t="s">
        <v>309</v>
      </c>
      <c r="C91" s="14" t="s">
        <v>310</v>
      </c>
      <c r="D91" s="14" t="s">
        <v>311</v>
      </c>
      <c r="E91" s="15">
        <v>40</v>
      </c>
      <c r="F91" s="15" t="s">
        <v>99</v>
      </c>
      <c r="G91" s="15" t="s">
        <v>99</v>
      </c>
      <c r="H91" s="15">
        <v>36</v>
      </c>
      <c r="I91" s="15">
        <v>39</v>
      </c>
      <c r="J91" s="15">
        <v>36</v>
      </c>
      <c r="K91" s="15">
        <v>210</v>
      </c>
      <c r="L91" s="15"/>
      <c r="M91" s="15"/>
      <c r="N91" s="15"/>
      <c r="O91" s="8"/>
      <c r="P91" s="8"/>
    </row>
    <row r="92" spans="1:16">
      <c r="A92" s="12">
        <v>88</v>
      </c>
      <c r="B92" s="13" t="s">
        <v>312</v>
      </c>
      <c r="C92" s="14" t="s">
        <v>313</v>
      </c>
      <c r="D92" s="14" t="s">
        <v>314</v>
      </c>
      <c r="E92" s="15">
        <v>46</v>
      </c>
      <c r="F92" s="15">
        <v>45</v>
      </c>
      <c r="G92" s="15">
        <v>38</v>
      </c>
      <c r="H92" s="15">
        <v>37</v>
      </c>
      <c r="I92" s="15">
        <v>48</v>
      </c>
      <c r="J92" s="15">
        <v>44</v>
      </c>
      <c r="K92" s="15">
        <v>210</v>
      </c>
      <c r="L92" s="15"/>
      <c r="M92" s="15"/>
      <c r="N92" s="15"/>
      <c r="O92" s="8"/>
      <c r="P92" s="8"/>
    </row>
    <row r="93" spans="1:16">
      <c r="A93" s="12">
        <v>89</v>
      </c>
      <c r="B93" s="13" t="s">
        <v>315</v>
      </c>
      <c r="C93" s="14" t="s">
        <v>316</v>
      </c>
      <c r="D93" s="14" t="s">
        <v>175</v>
      </c>
      <c r="E93" s="15">
        <v>39</v>
      </c>
      <c r="F93" s="15">
        <v>37</v>
      </c>
      <c r="G93" s="15">
        <v>48</v>
      </c>
      <c r="H93" s="15">
        <v>51</v>
      </c>
      <c r="I93" s="15">
        <v>44</v>
      </c>
      <c r="J93" s="15">
        <v>42</v>
      </c>
      <c r="K93" s="15">
        <v>210</v>
      </c>
      <c r="L93" s="15"/>
      <c r="M93" s="15"/>
      <c r="N93" s="15"/>
      <c r="O93" s="8"/>
      <c r="P93" s="8"/>
    </row>
    <row r="94" spans="1:16">
      <c r="A94" s="12">
        <v>90</v>
      </c>
      <c r="B94" s="13" t="s">
        <v>317</v>
      </c>
      <c r="C94" s="14" t="s">
        <v>318</v>
      </c>
      <c r="D94" s="14" t="s">
        <v>319</v>
      </c>
      <c r="E94" s="15">
        <v>38</v>
      </c>
      <c r="F94" s="15">
        <v>42</v>
      </c>
      <c r="G94" s="15">
        <v>46</v>
      </c>
      <c r="H94" s="15">
        <v>46</v>
      </c>
      <c r="I94" s="15">
        <v>45</v>
      </c>
      <c r="J94" s="15">
        <v>39</v>
      </c>
      <c r="K94" s="15">
        <v>210</v>
      </c>
      <c r="L94" s="15"/>
      <c r="M94" s="15"/>
      <c r="N94" s="15"/>
      <c r="O94" s="8"/>
      <c r="P94" s="8"/>
    </row>
    <row r="95" spans="1:16">
      <c r="A95" s="12">
        <v>91</v>
      </c>
      <c r="B95" s="13" t="s">
        <v>320</v>
      </c>
      <c r="C95" s="14" t="s">
        <v>321</v>
      </c>
      <c r="D95" s="14" t="s">
        <v>226</v>
      </c>
      <c r="E95" s="15">
        <v>41</v>
      </c>
      <c r="F95" s="15">
        <v>36</v>
      </c>
      <c r="G95" s="15">
        <v>49</v>
      </c>
      <c r="H95" s="15">
        <v>49</v>
      </c>
      <c r="I95" s="15">
        <v>41</v>
      </c>
      <c r="J95" s="15">
        <v>45</v>
      </c>
      <c r="K95" s="15">
        <v>212</v>
      </c>
      <c r="L95" s="15"/>
      <c r="M95" s="15"/>
      <c r="N95" s="15"/>
      <c r="O95" s="8"/>
      <c r="P95" s="8"/>
    </row>
    <row r="96" spans="1:16">
      <c r="A96" s="12">
        <v>92</v>
      </c>
      <c r="B96" s="13" t="s">
        <v>322</v>
      </c>
      <c r="C96" s="14" t="s">
        <v>323</v>
      </c>
      <c r="D96" s="14" t="s">
        <v>324</v>
      </c>
      <c r="E96" s="15">
        <v>44</v>
      </c>
      <c r="F96" s="15">
        <v>44</v>
      </c>
      <c r="G96" s="15">
        <v>40</v>
      </c>
      <c r="H96" s="15">
        <v>38</v>
      </c>
      <c r="I96" s="15">
        <v>46</v>
      </c>
      <c r="J96" s="15">
        <v>46</v>
      </c>
      <c r="K96" s="15">
        <v>212</v>
      </c>
      <c r="L96" s="15"/>
      <c r="M96" s="15"/>
      <c r="N96" s="15"/>
      <c r="O96" s="8"/>
      <c r="P96" s="8"/>
    </row>
    <row r="97" spans="1:16">
      <c r="A97" s="12">
        <v>93</v>
      </c>
      <c r="B97" s="13" t="s">
        <v>325</v>
      </c>
      <c r="C97" s="14" t="s">
        <v>326</v>
      </c>
      <c r="D97" s="14" t="s">
        <v>93</v>
      </c>
      <c r="E97" s="15">
        <v>43</v>
      </c>
      <c r="F97" s="15">
        <v>46</v>
      </c>
      <c r="G97" s="15" t="s">
        <v>99</v>
      </c>
      <c r="H97" s="15">
        <v>30</v>
      </c>
      <c r="I97" s="15">
        <v>45</v>
      </c>
      <c r="J97" s="15">
        <v>49</v>
      </c>
      <c r="K97" s="15">
        <v>213</v>
      </c>
      <c r="L97" s="16"/>
      <c r="M97" s="16"/>
      <c r="N97" s="16"/>
      <c r="O97" s="8"/>
      <c r="P97" s="8"/>
    </row>
    <row r="98" spans="1:16">
      <c r="A98" s="12">
        <v>94</v>
      </c>
      <c r="B98" s="13" t="s">
        <v>327</v>
      </c>
      <c r="C98" s="14" t="s">
        <v>328</v>
      </c>
      <c r="D98" s="14" t="s">
        <v>146</v>
      </c>
      <c r="E98" s="15">
        <v>48</v>
      </c>
      <c r="F98" s="15">
        <v>42</v>
      </c>
      <c r="G98" s="15" t="s">
        <v>99</v>
      </c>
      <c r="H98" s="15">
        <v>32</v>
      </c>
      <c r="I98" s="15">
        <v>42</v>
      </c>
      <c r="J98" s="15" t="s">
        <v>99</v>
      </c>
      <c r="K98" s="15">
        <v>223</v>
      </c>
      <c r="L98" s="15"/>
      <c r="M98" s="15"/>
      <c r="N98" s="15"/>
      <c r="O98" s="8"/>
      <c r="P98" s="8"/>
    </row>
    <row r="99" spans="1:16">
      <c r="A99" s="12">
        <v>95</v>
      </c>
      <c r="B99" s="13" t="s">
        <v>329</v>
      </c>
      <c r="C99" s="14" t="s">
        <v>330</v>
      </c>
      <c r="D99" s="14" t="s">
        <v>331</v>
      </c>
      <c r="E99" s="15" t="s">
        <v>99</v>
      </c>
      <c r="F99" s="15" t="s">
        <v>99</v>
      </c>
      <c r="G99" s="15" t="s">
        <v>99</v>
      </c>
      <c r="H99" s="15">
        <v>34</v>
      </c>
      <c r="I99" s="15">
        <v>35</v>
      </c>
      <c r="J99" s="15">
        <v>36</v>
      </c>
      <c r="K99" s="15">
        <v>223</v>
      </c>
      <c r="L99" s="15"/>
      <c r="M99" s="15"/>
      <c r="N99" s="15"/>
      <c r="O99" s="8"/>
      <c r="P99" s="8"/>
    </row>
    <row r="100" spans="1:16">
      <c r="A100" s="12">
        <v>96</v>
      </c>
      <c r="B100" s="13" t="s">
        <v>332</v>
      </c>
      <c r="C100" s="14" t="s">
        <v>333</v>
      </c>
      <c r="D100" s="14" t="s">
        <v>244</v>
      </c>
      <c r="E100" s="15">
        <v>47</v>
      </c>
      <c r="F100" s="15" t="s">
        <v>99</v>
      </c>
      <c r="G100" s="15">
        <v>39</v>
      </c>
      <c r="H100" s="15">
        <v>43</v>
      </c>
      <c r="I100" s="15">
        <v>53</v>
      </c>
      <c r="J100" s="15">
        <v>47</v>
      </c>
      <c r="K100" s="15">
        <v>229</v>
      </c>
      <c r="L100" s="15"/>
      <c r="M100" s="15"/>
      <c r="N100" s="15"/>
      <c r="O100" s="8"/>
      <c r="P100" s="8"/>
    </row>
    <row r="101" spans="1:16">
      <c r="A101" s="12">
        <v>97</v>
      </c>
      <c r="B101" s="13" t="s">
        <v>334</v>
      </c>
      <c r="C101" s="14" t="s">
        <v>335</v>
      </c>
      <c r="D101" s="14" t="s">
        <v>336</v>
      </c>
      <c r="E101" s="15">
        <v>47</v>
      </c>
      <c r="F101" s="15" t="s">
        <v>99</v>
      </c>
      <c r="G101" s="15" t="s">
        <v>99</v>
      </c>
      <c r="H101" s="15">
        <v>35</v>
      </c>
      <c r="I101" s="15">
        <v>30</v>
      </c>
      <c r="J101" s="15" t="s">
        <v>99</v>
      </c>
      <c r="K101" s="15">
        <v>230</v>
      </c>
      <c r="L101" s="16"/>
      <c r="M101" s="16"/>
      <c r="N101" s="16"/>
      <c r="O101" s="8"/>
      <c r="P101" s="8"/>
    </row>
    <row r="102" spans="1:16">
      <c r="A102" s="12">
        <v>98</v>
      </c>
      <c r="B102" s="13" t="s">
        <v>337</v>
      </c>
      <c r="C102" s="14" t="s">
        <v>338</v>
      </c>
      <c r="D102" s="14" t="s">
        <v>175</v>
      </c>
      <c r="E102" s="15">
        <v>44</v>
      </c>
      <c r="F102" s="15" t="s">
        <v>99</v>
      </c>
      <c r="G102" s="15" t="s">
        <v>99</v>
      </c>
      <c r="H102" s="15">
        <v>39</v>
      </c>
      <c r="I102" s="15">
        <v>48</v>
      </c>
      <c r="J102" s="15">
        <v>41</v>
      </c>
      <c r="K102" s="15">
        <v>231</v>
      </c>
      <c r="L102" s="16"/>
      <c r="M102" s="16"/>
      <c r="N102" s="16"/>
      <c r="O102" s="8"/>
      <c r="P102" s="8"/>
    </row>
    <row r="103" spans="1:16">
      <c r="A103" s="12">
        <v>99</v>
      </c>
      <c r="B103" s="13" t="s">
        <v>339</v>
      </c>
      <c r="C103" s="14" t="s">
        <v>340</v>
      </c>
      <c r="D103" s="14" t="s">
        <v>341</v>
      </c>
      <c r="E103" s="15">
        <v>46</v>
      </c>
      <c r="F103" s="15" t="s">
        <v>99</v>
      </c>
      <c r="G103" s="15">
        <v>41</v>
      </c>
      <c r="H103" s="15">
        <v>42</v>
      </c>
      <c r="I103" s="15">
        <v>51</v>
      </c>
      <c r="J103" s="15">
        <v>51</v>
      </c>
      <c r="K103" s="15">
        <v>231</v>
      </c>
      <c r="L103" s="15"/>
      <c r="M103" s="15"/>
      <c r="N103" s="15"/>
      <c r="O103" s="8"/>
      <c r="P103" s="8"/>
    </row>
    <row r="104" spans="1:16">
      <c r="A104" s="12">
        <v>100</v>
      </c>
      <c r="B104" s="13" t="s">
        <v>342</v>
      </c>
      <c r="C104" s="14" t="s">
        <v>343</v>
      </c>
      <c r="D104" s="14" t="s">
        <v>344</v>
      </c>
      <c r="E104" s="15" t="s">
        <v>99</v>
      </c>
      <c r="F104" s="15">
        <v>50</v>
      </c>
      <c r="G104" s="15">
        <v>42</v>
      </c>
      <c r="H104" s="15">
        <v>47</v>
      </c>
      <c r="I104" s="15">
        <v>52</v>
      </c>
      <c r="J104" s="15">
        <v>49</v>
      </c>
      <c r="K104" s="15">
        <v>240</v>
      </c>
      <c r="L104" s="15"/>
      <c r="M104" s="15"/>
      <c r="N104" s="15"/>
      <c r="O104" s="8"/>
      <c r="P104" s="8"/>
    </row>
    <row r="105" spans="1:16">
      <c r="A105" s="12">
        <v>101</v>
      </c>
      <c r="B105" s="13" t="s">
        <v>345</v>
      </c>
      <c r="C105" s="14" t="s">
        <v>346</v>
      </c>
      <c r="D105" s="14" t="s">
        <v>347</v>
      </c>
      <c r="E105" s="15">
        <v>45</v>
      </c>
      <c r="F105" s="15">
        <v>49</v>
      </c>
      <c r="G105" s="15" t="s">
        <v>99</v>
      </c>
      <c r="H105" s="15">
        <v>48</v>
      </c>
      <c r="I105" s="15">
        <v>54</v>
      </c>
      <c r="J105" s="15">
        <v>50</v>
      </c>
      <c r="K105" s="15">
        <v>246</v>
      </c>
      <c r="L105" s="16"/>
      <c r="M105" s="16"/>
      <c r="N105" s="16"/>
      <c r="O105" s="8"/>
      <c r="P105" s="8"/>
    </row>
    <row r="106" spans="1:16">
      <c r="A106" s="12">
        <v>102</v>
      </c>
      <c r="B106" s="13" t="s">
        <v>348</v>
      </c>
      <c r="C106" s="14" t="s">
        <v>349</v>
      </c>
      <c r="D106" s="14" t="s">
        <v>350</v>
      </c>
      <c r="E106" s="15" t="s">
        <v>107</v>
      </c>
      <c r="F106" s="15">
        <v>48</v>
      </c>
      <c r="G106" s="15">
        <v>50</v>
      </c>
      <c r="H106" s="15">
        <v>52</v>
      </c>
      <c r="I106" s="15">
        <v>50</v>
      </c>
      <c r="J106" s="15">
        <v>47</v>
      </c>
      <c r="K106" s="15">
        <v>247</v>
      </c>
      <c r="L106" s="15"/>
      <c r="M106" s="15"/>
      <c r="N106" s="15"/>
      <c r="O106" s="8"/>
      <c r="P106" s="8"/>
    </row>
    <row r="107" spans="1:16">
      <c r="A107" s="12">
        <v>103</v>
      </c>
      <c r="B107" s="13" t="s">
        <v>351</v>
      </c>
      <c r="C107" s="14" t="s">
        <v>352</v>
      </c>
      <c r="D107" s="14" t="s">
        <v>353</v>
      </c>
      <c r="E107" s="15">
        <v>50</v>
      </c>
      <c r="F107" s="15">
        <v>47</v>
      </c>
      <c r="G107" s="15" t="s">
        <v>99</v>
      </c>
      <c r="H107" s="15">
        <v>50</v>
      </c>
      <c r="I107" s="15">
        <v>54</v>
      </c>
      <c r="J107" s="15">
        <v>48</v>
      </c>
      <c r="K107" s="15">
        <v>249</v>
      </c>
      <c r="L107" s="15"/>
      <c r="M107" s="15"/>
      <c r="N107" s="15"/>
      <c r="O107" s="8"/>
      <c r="P107" s="8"/>
    </row>
    <row r="108" spans="1:16">
      <c r="A108" s="12">
        <v>104</v>
      </c>
      <c r="B108" s="13" t="s">
        <v>354</v>
      </c>
      <c r="C108" s="14" t="s">
        <v>355</v>
      </c>
      <c r="D108" s="14" t="s">
        <v>356</v>
      </c>
      <c r="E108" s="15">
        <v>51</v>
      </c>
      <c r="F108" s="15" t="s">
        <v>99</v>
      </c>
      <c r="G108" s="15" t="s">
        <v>99</v>
      </c>
      <c r="H108" s="15">
        <v>44</v>
      </c>
      <c r="I108" s="15">
        <v>52</v>
      </c>
      <c r="J108" s="15">
        <v>45</v>
      </c>
      <c r="K108" s="15">
        <v>251</v>
      </c>
      <c r="L108" s="15"/>
      <c r="M108" s="15"/>
      <c r="N108" s="15"/>
      <c r="O108" s="8"/>
      <c r="P108" s="8"/>
    </row>
    <row r="109" spans="1:16">
      <c r="A109" s="12">
        <v>105</v>
      </c>
      <c r="B109" s="13" t="s">
        <v>357</v>
      </c>
      <c r="C109" s="14" t="s">
        <v>358</v>
      </c>
      <c r="D109" s="14" t="s">
        <v>359</v>
      </c>
      <c r="E109" s="15">
        <v>53</v>
      </c>
      <c r="F109" s="15">
        <v>46</v>
      </c>
      <c r="G109" s="15" t="s">
        <v>99</v>
      </c>
      <c r="H109" s="15">
        <v>54</v>
      </c>
      <c r="I109" s="15">
        <v>55</v>
      </c>
      <c r="J109" s="15">
        <v>44</v>
      </c>
      <c r="K109" s="15">
        <v>252</v>
      </c>
      <c r="L109" s="15"/>
      <c r="M109" s="15"/>
      <c r="N109" s="15"/>
      <c r="O109" s="8"/>
      <c r="P109" s="8"/>
    </row>
    <row r="110" spans="1:16">
      <c r="A110" s="12">
        <v>106</v>
      </c>
      <c r="B110" s="13" t="s">
        <v>360</v>
      </c>
      <c r="C110" s="14" t="s">
        <v>361</v>
      </c>
      <c r="D110" s="14" t="s">
        <v>356</v>
      </c>
      <c r="E110" s="15">
        <v>49</v>
      </c>
      <c r="F110" s="15" t="s">
        <v>99</v>
      </c>
      <c r="G110" s="15" t="s">
        <v>99</v>
      </c>
      <c r="H110" s="15">
        <v>55</v>
      </c>
      <c r="I110" s="15">
        <v>47</v>
      </c>
      <c r="J110" s="15">
        <v>48</v>
      </c>
      <c r="K110" s="15">
        <v>258</v>
      </c>
      <c r="L110" s="15"/>
      <c r="M110" s="15"/>
      <c r="N110" s="15"/>
      <c r="O110" s="8"/>
      <c r="P110" s="8"/>
    </row>
    <row r="111" spans="1:16">
      <c r="A111" s="12">
        <v>107</v>
      </c>
      <c r="B111" s="13" t="s">
        <v>362</v>
      </c>
      <c r="C111" s="14" t="s">
        <v>363</v>
      </c>
      <c r="D111" s="14" t="s">
        <v>364</v>
      </c>
      <c r="E111" s="15" t="s">
        <v>99</v>
      </c>
      <c r="F111" s="15" t="s">
        <v>99</v>
      </c>
      <c r="G111" s="15" t="s">
        <v>99</v>
      </c>
      <c r="H111" s="15">
        <v>48</v>
      </c>
      <c r="I111" s="15">
        <v>47</v>
      </c>
      <c r="J111" s="15">
        <v>46</v>
      </c>
      <c r="K111" s="15">
        <v>259</v>
      </c>
      <c r="L111" s="15"/>
      <c r="M111" s="15"/>
      <c r="N111" s="15"/>
      <c r="O111" s="8"/>
      <c r="P111" s="8"/>
    </row>
    <row r="112" spans="1:16">
      <c r="A112" s="12">
        <v>108</v>
      </c>
      <c r="B112" s="13" t="s">
        <v>365</v>
      </c>
      <c r="C112" s="14" t="s">
        <v>366</v>
      </c>
      <c r="D112" s="14" t="s">
        <v>140</v>
      </c>
      <c r="E112" s="15" t="s">
        <v>99</v>
      </c>
      <c r="F112" s="15">
        <v>51</v>
      </c>
      <c r="G112" s="15" t="s">
        <v>99</v>
      </c>
      <c r="H112" s="15">
        <v>41</v>
      </c>
      <c r="I112" s="15">
        <v>51</v>
      </c>
      <c r="J112" s="15" t="s">
        <v>99</v>
      </c>
      <c r="K112" s="15">
        <v>261</v>
      </c>
      <c r="L112" s="15"/>
      <c r="M112" s="15"/>
      <c r="N112" s="15"/>
      <c r="O112" s="8"/>
      <c r="P112" s="8"/>
    </row>
    <row r="113" spans="1:16">
      <c r="A113" s="12">
        <v>109</v>
      </c>
      <c r="B113" s="13" t="s">
        <v>367</v>
      </c>
      <c r="C113" s="14" t="s">
        <v>368</v>
      </c>
      <c r="D113" s="14" t="s">
        <v>369</v>
      </c>
      <c r="E113" s="15">
        <v>48</v>
      </c>
      <c r="F113" s="15" t="s">
        <v>99</v>
      </c>
      <c r="G113" s="15" t="s">
        <v>99</v>
      </c>
      <c r="H113" s="15">
        <v>49</v>
      </c>
      <c r="I113" s="15">
        <v>49</v>
      </c>
      <c r="J113" s="15" t="s">
        <v>99</v>
      </c>
      <c r="K113" s="15">
        <v>264</v>
      </c>
      <c r="L113" s="16"/>
      <c r="M113" s="16"/>
      <c r="N113" s="16"/>
      <c r="O113" s="8"/>
      <c r="P113" s="8"/>
    </row>
    <row r="114" spans="1:16">
      <c r="A114" s="12">
        <v>110</v>
      </c>
      <c r="B114" s="13" t="s">
        <v>370</v>
      </c>
      <c r="C114" s="14" t="s">
        <v>371</v>
      </c>
      <c r="D114" s="14" t="s">
        <v>372</v>
      </c>
      <c r="E114" s="15">
        <v>43</v>
      </c>
      <c r="F114" s="15" t="s">
        <v>99</v>
      </c>
      <c r="G114" s="15" t="s">
        <v>99</v>
      </c>
      <c r="H114" s="15">
        <v>50</v>
      </c>
      <c r="I114" s="15" t="s">
        <v>99</v>
      </c>
      <c r="J114" s="15" t="s">
        <v>99</v>
      </c>
      <c r="K114" s="15">
        <v>270</v>
      </c>
      <c r="L114" s="15"/>
      <c r="M114" s="15"/>
      <c r="N114" s="15"/>
      <c r="O114" s="8"/>
      <c r="P114" s="8"/>
    </row>
    <row r="115" spans="1:16">
      <c r="A115" s="12">
        <v>111</v>
      </c>
      <c r="B115" s="13" t="s">
        <v>373</v>
      </c>
      <c r="C115" s="14" t="s">
        <v>374</v>
      </c>
      <c r="D115" s="14" t="s">
        <v>375</v>
      </c>
      <c r="E115" s="15">
        <v>49</v>
      </c>
      <c r="F115" s="15" t="s">
        <v>99</v>
      </c>
      <c r="G115" s="15" t="s">
        <v>99</v>
      </c>
      <c r="H115" s="15">
        <v>56</v>
      </c>
      <c r="I115" s="15">
        <v>56</v>
      </c>
      <c r="J115" s="15">
        <v>50</v>
      </c>
      <c r="K115" s="15">
        <v>270</v>
      </c>
      <c r="L115" s="15"/>
      <c r="M115" s="15"/>
      <c r="N115" s="15"/>
      <c r="O115" s="8"/>
      <c r="P115" s="8"/>
    </row>
    <row r="116" spans="1:16">
      <c r="A116" s="12">
        <v>112</v>
      </c>
      <c r="B116" s="13" t="s">
        <v>376</v>
      </c>
      <c r="C116" s="14" t="s">
        <v>377</v>
      </c>
      <c r="D116" s="14" t="s">
        <v>314</v>
      </c>
      <c r="E116" s="15">
        <v>41</v>
      </c>
      <c r="F116" s="15" t="s">
        <v>99</v>
      </c>
      <c r="G116" s="15" t="s">
        <v>99</v>
      </c>
      <c r="H116" s="15" t="s">
        <v>99</v>
      </c>
      <c r="I116" s="15" t="s">
        <v>99</v>
      </c>
      <c r="J116" s="15" t="s">
        <v>99</v>
      </c>
      <c r="K116" s="15">
        <v>277</v>
      </c>
      <c r="L116" s="15"/>
      <c r="M116" s="15"/>
      <c r="N116" s="15"/>
      <c r="O116" s="8"/>
      <c r="P116" s="8"/>
    </row>
    <row r="117" spans="1:16">
      <c r="A117" s="12">
        <v>113</v>
      </c>
      <c r="B117" s="13" t="s">
        <v>378</v>
      </c>
      <c r="C117" s="14" t="s">
        <v>379</v>
      </c>
      <c r="D117" s="14" t="s">
        <v>380</v>
      </c>
      <c r="E117" s="15" t="s">
        <v>99</v>
      </c>
      <c r="F117" s="15" t="s">
        <v>99</v>
      </c>
      <c r="G117" s="15" t="s">
        <v>99</v>
      </c>
      <c r="H117" s="15">
        <v>53</v>
      </c>
      <c r="I117" s="15">
        <v>53</v>
      </c>
      <c r="J117" s="15" t="s">
        <v>99</v>
      </c>
      <c r="K117" s="15">
        <v>283</v>
      </c>
      <c r="L117" s="15"/>
      <c r="M117" s="15"/>
      <c r="N117" s="15"/>
      <c r="O117" s="8"/>
      <c r="P117" s="8"/>
    </row>
    <row r="118" spans="1:16">
      <c r="A118" s="12">
        <v>114</v>
      </c>
      <c r="B118" s="13" t="s">
        <v>381</v>
      </c>
      <c r="C118" s="14" t="s">
        <v>382</v>
      </c>
      <c r="D118" s="14" t="s">
        <v>383</v>
      </c>
      <c r="E118" s="15" t="s">
        <v>99</v>
      </c>
      <c r="F118" s="15" t="s">
        <v>99</v>
      </c>
      <c r="G118" s="15" t="s">
        <v>99</v>
      </c>
      <c r="H118" s="15" t="s">
        <v>99</v>
      </c>
      <c r="I118" s="15" t="s">
        <v>99</v>
      </c>
      <c r="J118" s="15" t="s">
        <v>99</v>
      </c>
      <c r="K118" s="15">
        <v>295</v>
      </c>
      <c r="L118" s="16"/>
      <c r="M118" s="16"/>
      <c r="N118" s="16"/>
      <c r="O118" s="8"/>
      <c r="P118" s="8"/>
    </row>
    <row r="119" spans="1:16">
      <c r="I119" s="3"/>
      <c r="J119" s="3"/>
      <c r="K119" s="3"/>
      <c r="L119" s="3"/>
      <c r="M119" s="3"/>
      <c r="N119" s="3"/>
    </row>
    <row r="120" spans="1:16">
      <c r="B120" s="5"/>
      <c r="C120" s="6"/>
      <c r="D120" s="6"/>
      <c r="E120" s="6"/>
      <c r="F120" s="6"/>
      <c r="G120" s="6"/>
      <c r="H120" s="6"/>
      <c r="I120" s="7"/>
      <c r="J120" s="7"/>
      <c r="K120" s="7"/>
      <c r="L120" s="7"/>
      <c r="M120" s="7"/>
      <c r="N120" s="7"/>
    </row>
    <row r="121" spans="1:16">
      <c r="B121" s="5"/>
      <c r="C121" s="6"/>
      <c r="D121" s="6"/>
      <c r="E121" s="6"/>
      <c r="F121" s="6"/>
      <c r="G121" s="6"/>
      <c r="H121" s="6"/>
      <c r="I121" s="7"/>
      <c r="J121" s="7"/>
      <c r="K121" s="7"/>
      <c r="L121" s="7"/>
      <c r="M121" s="7"/>
      <c r="N121" s="7"/>
    </row>
    <row r="122" spans="1:16">
      <c r="B122" s="5"/>
      <c r="C122" s="6"/>
      <c r="D122" s="6"/>
      <c r="E122" s="6"/>
      <c r="F122" s="6"/>
      <c r="G122" s="6"/>
      <c r="H122" s="6"/>
      <c r="I122" s="7"/>
      <c r="J122" s="7"/>
      <c r="K122" s="7"/>
      <c r="L122" s="7"/>
      <c r="M122" s="7"/>
      <c r="N122" s="7"/>
    </row>
    <row r="123" spans="1:16">
      <c r="B123" s="5"/>
      <c r="C123" s="6"/>
      <c r="D123" s="6"/>
      <c r="E123" s="6"/>
      <c r="F123" s="6"/>
      <c r="G123" s="6"/>
      <c r="H123" s="6"/>
      <c r="I123" s="7"/>
      <c r="J123" s="7"/>
      <c r="K123" s="7"/>
      <c r="L123" s="7"/>
      <c r="M123" s="7"/>
      <c r="N123" s="7"/>
    </row>
    <row r="124" spans="1:16">
      <c r="B124" s="5"/>
      <c r="C124" s="6"/>
      <c r="D124" s="6"/>
      <c r="E124" s="6"/>
      <c r="F124" s="6"/>
      <c r="G124" s="6"/>
      <c r="H124" s="6"/>
      <c r="I124" s="7"/>
      <c r="J124" s="7"/>
      <c r="K124" s="7"/>
      <c r="L124" s="7"/>
      <c r="M124" s="7"/>
      <c r="N124" s="7"/>
    </row>
    <row r="125" spans="1:16">
      <c r="B125" s="5"/>
      <c r="C125" s="6"/>
      <c r="D125" s="6"/>
      <c r="E125" s="6"/>
      <c r="F125" s="6"/>
      <c r="G125" s="6"/>
      <c r="H125" s="6"/>
      <c r="I125" s="7"/>
      <c r="J125" s="7"/>
      <c r="K125" s="7"/>
      <c r="L125" s="7"/>
      <c r="M125" s="7"/>
      <c r="N125" s="7"/>
    </row>
    <row r="126" spans="1:16">
      <c r="I126" s="3"/>
      <c r="J126" s="3"/>
      <c r="K126" s="3"/>
      <c r="L126" s="3"/>
      <c r="M126" s="3"/>
      <c r="N126" s="3"/>
    </row>
    <row r="127" spans="1:16">
      <c r="I127" s="3"/>
      <c r="J127" s="3"/>
      <c r="K127" s="3"/>
      <c r="L127" s="3"/>
      <c r="M127" s="3"/>
      <c r="N127" s="3"/>
    </row>
    <row r="128" spans="1:16">
      <c r="I128" s="3"/>
      <c r="J128" s="3"/>
      <c r="K128" s="3"/>
      <c r="L128" s="3"/>
      <c r="M128" s="3"/>
      <c r="N128" s="3"/>
    </row>
    <row r="129" spans="9:14">
      <c r="I129" s="3"/>
      <c r="J129" s="3"/>
      <c r="K129" s="3"/>
      <c r="L129" s="3"/>
      <c r="M129" s="3"/>
      <c r="N129" s="3"/>
    </row>
    <row r="130" spans="9:14">
      <c r="I130" s="3"/>
      <c r="J130" s="3"/>
      <c r="K130" s="3"/>
      <c r="L130" s="3"/>
      <c r="M130" s="3"/>
      <c r="N130" s="3"/>
    </row>
    <row r="131" spans="9:14">
      <c r="I131" s="3"/>
      <c r="J131" s="3"/>
      <c r="K131" s="3"/>
      <c r="L131" s="3"/>
      <c r="M131" s="3"/>
      <c r="N131" s="3"/>
    </row>
    <row r="132" spans="9:14">
      <c r="I132" s="3"/>
      <c r="J132" s="3"/>
      <c r="K132" s="3"/>
      <c r="L132" s="3"/>
      <c r="M132" s="3"/>
      <c r="N132" s="3"/>
    </row>
    <row r="133" spans="9:14">
      <c r="I133" s="3"/>
      <c r="J133" s="3"/>
      <c r="K133" s="3"/>
      <c r="L133" s="3"/>
      <c r="M133" s="3"/>
      <c r="N133" s="3"/>
    </row>
    <row r="134" spans="9:14">
      <c r="I134" s="3"/>
      <c r="J134" s="3"/>
      <c r="K134" s="3"/>
      <c r="L134" s="3"/>
      <c r="M134" s="3"/>
      <c r="N134" s="3"/>
    </row>
    <row r="135" spans="9:14">
      <c r="I135" s="3"/>
      <c r="J135" s="3"/>
      <c r="K135" s="3"/>
      <c r="L135" s="3"/>
      <c r="M135" s="3"/>
      <c r="N135" s="3"/>
    </row>
    <row r="136" spans="9:14">
      <c r="I136" s="3"/>
      <c r="J136" s="3"/>
      <c r="K136" s="3"/>
      <c r="L136" s="3"/>
      <c r="M136" s="3"/>
      <c r="N136" s="3"/>
    </row>
    <row r="137" spans="9:14">
      <c r="I137" s="3"/>
      <c r="J137" s="3"/>
      <c r="K137" s="3"/>
      <c r="L137" s="3"/>
      <c r="M137" s="3"/>
      <c r="N137" s="3"/>
    </row>
    <row r="138" spans="9:14">
      <c r="I138" s="3"/>
      <c r="J138" s="3"/>
      <c r="K138" s="3"/>
      <c r="L138" s="3"/>
      <c r="M138" s="3"/>
      <c r="N138" s="3"/>
    </row>
    <row r="139" spans="9:14">
      <c r="I139" s="3"/>
      <c r="J139" s="3"/>
      <c r="K139" s="3"/>
      <c r="L139" s="3"/>
      <c r="M139" s="3"/>
      <c r="N139" s="3"/>
    </row>
    <row r="140" spans="9:14">
      <c r="I140" s="3"/>
      <c r="J140" s="3"/>
      <c r="K140" s="3"/>
      <c r="L140" s="3"/>
      <c r="M140" s="3"/>
      <c r="N140" s="3"/>
    </row>
    <row r="141" spans="9:14">
      <c r="I141" s="3"/>
      <c r="J141" s="3"/>
      <c r="K141" s="3"/>
      <c r="L141" s="3"/>
      <c r="M141" s="3"/>
      <c r="N141" s="3"/>
    </row>
    <row r="142" spans="9:14">
      <c r="I142" s="3"/>
      <c r="J142" s="3"/>
      <c r="K142" s="3"/>
      <c r="L142" s="3"/>
      <c r="M142" s="3"/>
      <c r="N142" s="3"/>
    </row>
    <row r="143" spans="9:14">
      <c r="I143" s="3"/>
      <c r="J143" s="3"/>
      <c r="K143" s="3"/>
      <c r="L143" s="3"/>
      <c r="M143" s="3"/>
      <c r="N143" s="3"/>
    </row>
    <row r="144" spans="9:14">
      <c r="I144" s="3"/>
      <c r="J144" s="3"/>
      <c r="K144" s="3"/>
      <c r="L144" s="3"/>
      <c r="M144" s="3"/>
      <c r="N144" s="3"/>
    </row>
    <row r="145" spans="9:14">
      <c r="I145" s="3"/>
      <c r="J145" s="3"/>
      <c r="K145" s="3"/>
      <c r="L145" s="3"/>
      <c r="M145" s="3"/>
      <c r="N145" s="3"/>
    </row>
    <row r="146" spans="9:14">
      <c r="I146" s="3"/>
      <c r="J146" s="3"/>
      <c r="K146" s="3"/>
      <c r="L146" s="3"/>
      <c r="M146" s="3"/>
      <c r="N146" s="3"/>
    </row>
    <row r="147" spans="9:14">
      <c r="I147" s="3"/>
      <c r="J147" s="3"/>
      <c r="K147" s="3"/>
      <c r="L147" s="3"/>
      <c r="M147" s="3"/>
      <c r="N147" s="3"/>
    </row>
    <row r="148" spans="9:14">
      <c r="I148" s="3"/>
      <c r="J148" s="3"/>
      <c r="K148" s="3"/>
      <c r="L148" s="3"/>
      <c r="M148" s="3"/>
      <c r="N148" s="3"/>
    </row>
    <row r="149" spans="9:14">
      <c r="I149" s="3"/>
      <c r="J149" s="3"/>
      <c r="K149" s="3"/>
      <c r="L149" s="3"/>
      <c r="M149" s="3"/>
      <c r="N149" s="3"/>
    </row>
    <row r="150" spans="9:14">
      <c r="I150" s="3"/>
      <c r="J150" s="3"/>
      <c r="K150" s="3"/>
      <c r="L150" s="3"/>
      <c r="M150" s="3"/>
      <c r="N150" s="3"/>
    </row>
    <row r="151" spans="9:14">
      <c r="I151" s="3"/>
      <c r="J151" s="3"/>
      <c r="K151" s="3"/>
      <c r="L151" s="3"/>
      <c r="M151" s="3"/>
      <c r="N151" s="3"/>
    </row>
    <row r="152" spans="9:14">
      <c r="I152" s="3"/>
      <c r="J152" s="3"/>
      <c r="K152" s="3"/>
      <c r="L152" s="3"/>
      <c r="M152" s="3"/>
      <c r="N152" s="3"/>
    </row>
  </sheetData>
  <mergeCells count="1">
    <mergeCell ref="B1:L1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showGridLines="0" workbookViewId="0">
      <selection sqref="A1:M1"/>
    </sheetView>
  </sheetViews>
  <sheetFormatPr defaultRowHeight="12.75"/>
  <cols>
    <col min="1" max="1" width="4.7109375" bestFit="1" customWidth="1"/>
    <col min="2" max="2" width="4.85546875" customWidth="1"/>
    <col min="3" max="3" width="6" bestFit="1" customWidth="1"/>
    <col min="4" max="4" width="9.42578125" bestFit="1" customWidth="1"/>
    <col min="5" max="5" width="13.85546875" bestFit="1" customWidth="1"/>
    <col min="6" max="6" width="5.5703125" customWidth="1"/>
    <col min="7" max="7" width="20" bestFit="1" customWidth="1"/>
    <col min="8" max="8" width="5.5703125" bestFit="1" customWidth="1"/>
    <col min="9" max="11" width="3.7109375" bestFit="1" customWidth="1"/>
    <col min="12" max="16" width="3.28515625" customWidth="1"/>
  </cols>
  <sheetData>
    <row r="1" spans="1:16">
      <c r="A1" s="56" t="s">
        <v>438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8"/>
      <c r="M1" s="58"/>
    </row>
    <row r="2" spans="1:16">
      <c r="A2" s="57" t="s">
        <v>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8"/>
    </row>
    <row r="3" spans="1:16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</row>
    <row r="4" spans="1:16">
      <c r="A4" s="56" t="s">
        <v>439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8"/>
      <c r="M4" s="58"/>
    </row>
    <row r="5" spans="1:16">
      <c r="A5" s="56" t="s">
        <v>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6">
      <c r="A6" s="57" t="s">
        <v>440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58"/>
    </row>
    <row r="7" spans="1:16">
      <c r="A7" s="60" t="s">
        <v>441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6">
      <c r="A8" s="1" t="s">
        <v>2</v>
      </c>
      <c r="B8" s="1" t="s">
        <v>66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11</v>
      </c>
      <c r="I8" s="2" t="s">
        <v>8</v>
      </c>
      <c r="J8" s="2" t="s">
        <v>9</v>
      </c>
      <c r="K8" s="2" t="s">
        <v>10</v>
      </c>
      <c r="L8" s="2" t="s">
        <v>68</v>
      </c>
      <c r="M8" s="2" t="s">
        <v>69</v>
      </c>
      <c r="N8" s="2" t="s">
        <v>399</v>
      </c>
      <c r="O8" s="2" t="s">
        <v>400</v>
      </c>
      <c r="P8" s="2" t="s">
        <v>401</v>
      </c>
    </row>
    <row r="9" spans="1:16">
      <c r="A9">
        <v>1</v>
      </c>
      <c r="B9" s="4" t="s">
        <v>67</v>
      </c>
      <c r="C9">
        <v>1157</v>
      </c>
      <c r="D9" t="s">
        <v>70</v>
      </c>
      <c r="E9" t="s">
        <v>71</v>
      </c>
      <c r="F9">
        <v>1980</v>
      </c>
      <c r="G9" t="s">
        <v>72</v>
      </c>
      <c r="H9">
        <f>SUM(I9:P9) - 35</f>
        <v>25</v>
      </c>
      <c r="I9" s="3">
        <v>2</v>
      </c>
      <c r="J9" s="3">
        <v>1</v>
      </c>
      <c r="K9" s="3">
        <v>6</v>
      </c>
      <c r="L9" s="3">
        <v>2</v>
      </c>
      <c r="M9" s="3">
        <v>35</v>
      </c>
      <c r="N9" s="3">
        <v>2</v>
      </c>
      <c r="O9" s="3">
        <v>10</v>
      </c>
      <c r="P9" s="3">
        <v>2</v>
      </c>
    </row>
    <row r="10" spans="1:16">
      <c r="A10">
        <v>2</v>
      </c>
      <c r="B10" s="4" t="s">
        <v>67</v>
      </c>
      <c r="C10">
        <v>1167</v>
      </c>
      <c r="D10" t="s">
        <v>0</v>
      </c>
      <c r="E10" t="s">
        <v>1</v>
      </c>
      <c r="F10">
        <v>1987</v>
      </c>
      <c r="G10" t="s">
        <v>19</v>
      </c>
      <c r="H10">
        <f>SUM(I10:P10) - 35</f>
        <v>30</v>
      </c>
      <c r="I10" s="3">
        <v>6</v>
      </c>
      <c r="J10" s="3">
        <v>2</v>
      </c>
      <c r="K10" s="3">
        <v>9</v>
      </c>
      <c r="L10" s="3">
        <v>35</v>
      </c>
      <c r="M10" s="3">
        <v>1</v>
      </c>
      <c r="N10" s="3">
        <v>6</v>
      </c>
      <c r="O10" s="3">
        <v>5</v>
      </c>
      <c r="P10" s="3">
        <v>1</v>
      </c>
    </row>
    <row r="11" spans="1:16">
      <c r="A11">
        <v>3</v>
      </c>
      <c r="B11" s="4" t="s">
        <v>402</v>
      </c>
      <c r="C11">
        <v>3401</v>
      </c>
      <c r="D11" t="s">
        <v>403</v>
      </c>
      <c r="E11" t="s">
        <v>404</v>
      </c>
      <c r="G11" t="s">
        <v>128</v>
      </c>
      <c r="H11">
        <f>SUM(I11:P11)-35</f>
        <v>35</v>
      </c>
      <c r="I11" s="3">
        <v>1</v>
      </c>
      <c r="J11" s="3">
        <v>13</v>
      </c>
      <c r="K11" s="3">
        <v>3</v>
      </c>
      <c r="L11" s="3">
        <v>35</v>
      </c>
      <c r="M11" s="3">
        <v>7</v>
      </c>
      <c r="N11" s="3">
        <v>4</v>
      </c>
      <c r="O11" s="3">
        <v>1</v>
      </c>
      <c r="P11" s="3">
        <v>6</v>
      </c>
    </row>
    <row r="12" spans="1:16">
      <c r="A12">
        <v>4</v>
      </c>
      <c r="B12" s="4" t="s">
        <v>67</v>
      </c>
      <c r="C12">
        <v>1140</v>
      </c>
      <c r="D12" t="s">
        <v>405</v>
      </c>
      <c r="E12" t="s">
        <v>406</v>
      </c>
      <c r="F12">
        <v>1961</v>
      </c>
      <c r="G12" t="s">
        <v>75</v>
      </c>
      <c r="H12">
        <f>SUM(I12:P12)-29</f>
        <v>50</v>
      </c>
      <c r="I12" s="3">
        <v>15</v>
      </c>
      <c r="J12" s="3">
        <v>6</v>
      </c>
      <c r="K12" s="3">
        <v>1</v>
      </c>
      <c r="L12" s="3">
        <v>11</v>
      </c>
      <c r="M12" s="3">
        <v>3</v>
      </c>
      <c r="N12" s="3">
        <v>10</v>
      </c>
      <c r="O12" s="3">
        <v>29</v>
      </c>
      <c r="P12" s="3">
        <v>4</v>
      </c>
    </row>
    <row r="13" spans="1:16">
      <c r="A13">
        <v>5</v>
      </c>
      <c r="B13" s="4" t="s">
        <v>407</v>
      </c>
      <c r="C13">
        <v>301</v>
      </c>
      <c r="D13" t="s">
        <v>408</v>
      </c>
      <c r="E13" t="s">
        <v>409</v>
      </c>
      <c r="G13" t="s">
        <v>410</v>
      </c>
      <c r="H13">
        <f>SUM(I13:P13)-19</f>
        <v>58</v>
      </c>
      <c r="I13" s="3">
        <v>11</v>
      </c>
      <c r="J13" s="3">
        <v>15</v>
      </c>
      <c r="K13" s="3">
        <v>8</v>
      </c>
      <c r="L13" s="3">
        <v>10</v>
      </c>
      <c r="M13" s="3">
        <v>4</v>
      </c>
      <c r="N13" s="3">
        <v>3</v>
      </c>
      <c r="O13" s="3">
        <v>19</v>
      </c>
      <c r="P13" s="3">
        <v>7</v>
      </c>
    </row>
    <row r="14" spans="1:16">
      <c r="A14">
        <v>6</v>
      </c>
      <c r="B14" s="4" t="s">
        <v>67</v>
      </c>
      <c r="C14">
        <v>1158</v>
      </c>
      <c r="D14" t="s">
        <v>26</v>
      </c>
      <c r="E14" t="s">
        <v>27</v>
      </c>
      <c r="F14">
        <v>1984</v>
      </c>
      <c r="G14" t="s">
        <v>20</v>
      </c>
      <c r="H14">
        <f>SUM(I14:P14)-35</f>
        <v>59</v>
      </c>
      <c r="I14" s="3">
        <v>7</v>
      </c>
      <c r="J14" s="3">
        <v>8</v>
      </c>
      <c r="K14" s="3">
        <v>7</v>
      </c>
      <c r="L14" s="3">
        <v>4</v>
      </c>
      <c r="M14" s="3">
        <v>35</v>
      </c>
      <c r="N14" s="3">
        <v>17</v>
      </c>
      <c r="O14" s="3">
        <v>7</v>
      </c>
      <c r="P14" s="3">
        <v>9</v>
      </c>
    </row>
    <row r="15" spans="1:16">
      <c r="A15">
        <v>7</v>
      </c>
      <c r="B15" s="4" t="s">
        <v>67</v>
      </c>
      <c r="C15">
        <v>1175</v>
      </c>
      <c r="D15" t="s">
        <v>16</v>
      </c>
      <c r="E15" t="s">
        <v>17</v>
      </c>
      <c r="F15">
        <v>1989</v>
      </c>
      <c r="G15" t="s">
        <v>18</v>
      </c>
      <c r="H15">
        <f>SUM(I15:P15)-19</f>
        <v>67</v>
      </c>
      <c r="I15" s="3">
        <v>19</v>
      </c>
      <c r="J15" s="3">
        <v>10</v>
      </c>
      <c r="K15" s="3">
        <v>4</v>
      </c>
      <c r="L15" s="3">
        <v>14</v>
      </c>
      <c r="M15" s="3">
        <v>10</v>
      </c>
      <c r="N15" s="3">
        <v>9</v>
      </c>
      <c r="O15" s="3">
        <v>17</v>
      </c>
      <c r="P15" s="3">
        <v>3</v>
      </c>
    </row>
    <row r="16" spans="1:16">
      <c r="A16">
        <v>8</v>
      </c>
      <c r="B16" s="4" t="s">
        <v>411</v>
      </c>
      <c r="C16">
        <v>17</v>
      </c>
      <c r="D16" t="s">
        <v>412</v>
      </c>
      <c r="E16" t="s">
        <v>413</v>
      </c>
      <c r="G16" t="s">
        <v>414</v>
      </c>
      <c r="H16">
        <f>SUM(I16:P16)-35</f>
        <v>75</v>
      </c>
      <c r="I16" s="3">
        <v>10</v>
      </c>
      <c r="J16" s="3">
        <v>19</v>
      </c>
      <c r="K16" s="3">
        <v>13</v>
      </c>
      <c r="L16" s="3">
        <v>35</v>
      </c>
      <c r="M16" s="3">
        <v>12</v>
      </c>
      <c r="N16" s="3">
        <v>7</v>
      </c>
      <c r="O16" s="3">
        <v>6</v>
      </c>
      <c r="P16" s="3">
        <v>8</v>
      </c>
    </row>
    <row r="17" spans="1:16">
      <c r="A17">
        <v>9</v>
      </c>
      <c r="B17" s="4" t="s">
        <v>67</v>
      </c>
      <c r="C17">
        <v>1164</v>
      </c>
      <c r="D17" t="s">
        <v>24</v>
      </c>
      <c r="E17" t="s">
        <v>25</v>
      </c>
      <c r="F17">
        <v>1987</v>
      </c>
      <c r="G17" t="s">
        <v>20</v>
      </c>
      <c r="H17">
        <f>SUM(I17:P17)-22</f>
        <v>76</v>
      </c>
      <c r="I17" s="3">
        <v>4</v>
      </c>
      <c r="J17" s="3">
        <v>20</v>
      </c>
      <c r="K17" s="3">
        <v>2</v>
      </c>
      <c r="L17" s="3">
        <v>5</v>
      </c>
      <c r="M17" s="3">
        <v>17</v>
      </c>
      <c r="N17" s="3">
        <v>20</v>
      </c>
      <c r="O17" s="3">
        <v>8</v>
      </c>
      <c r="P17" s="3">
        <v>22</v>
      </c>
    </row>
    <row r="18" spans="1:16">
      <c r="A18">
        <v>10</v>
      </c>
      <c r="B18" s="4" t="s">
        <v>67</v>
      </c>
      <c r="C18">
        <v>1144</v>
      </c>
      <c r="D18" t="s">
        <v>415</v>
      </c>
      <c r="E18" t="s">
        <v>416</v>
      </c>
      <c r="F18">
        <v>1984</v>
      </c>
      <c r="G18" t="s">
        <v>417</v>
      </c>
      <c r="H18">
        <f>SUM(I18:P18)-27</f>
        <v>77</v>
      </c>
      <c r="I18" s="3">
        <v>12</v>
      </c>
      <c r="J18" s="3">
        <v>12</v>
      </c>
      <c r="K18" s="3">
        <v>5</v>
      </c>
      <c r="L18" s="3">
        <v>19</v>
      </c>
      <c r="M18" s="3">
        <v>2</v>
      </c>
      <c r="N18" s="3">
        <v>12</v>
      </c>
      <c r="O18" s="3">
        <v>27</v>
      </c>
      <c r="P18" s="3">
        <v>15</v>
      </c>
    </row>
    <row r="19" spans="1:16">
      <c r="A19">
        <v>11</v>
      </c>
      <c r="B19" s="4" t="s">
        <v>67</v>
      </c>
      <c r="C19">
        <v>1147</v>
      </c>
      <c r="D19" t="s">
        <v>14</v>
      </c>
      <c r="E19" t="s">
        <v>15</v>
      </c>
      <c r="F19">
        <v>1981</v>
      </c>
      <c r="G19" t="s">
        <v>20</v>
      </c>
      <c r="H19">
        <f>SUM(I19:P19)-35</f>
        <v>81</v>
      </c>
      <c r="I19" s="3">
        <v>9</v>
      </c>
      <c r="J19" s="3">
        <v>3</v>
      </c>
      <c r="K19" s="3">
        <v>15</v>
      </c>
      <c r="L19" s="3">
        <v>35</v>
      </c>
      <c r="M19" s="3">
        <v>35</v>
      </c>
      <c r="N19" s="3">
        <v>5</v>
      </c>
      <c r="O19" s="3">
        <v>9</v>
      </c>
      <c r="P19" s="3">
        <v>5</v>
      </c>
    </row>
    <row r="20" spans="1:16">
      <c r="A20">
        <v>12</v>
      </c>
      <c r="B20" s="4" t="s">
        <v>67</v>
      </c>
      <c r="C20">
        <v>1178</v>
      </c>
      <c r="D20" t="s">
        <v>12</v>
      </c>
      <c r="E20" t="s">
        <v>13</v>
      </c>
      <c r="F20">
        <v>1988</v>
      </c>
      <c r="G20" t="s">
        <v>20</v>
      </c>
      <c r="H20">
        <f>SUM(I20:P20)-21</f>
        <v>89</v>
      </c>
      <c r="I20" s="3">
        <v>17</v>
      </c>
      <c r="J20" s="3">
        <v>7</v>
      </c>
      <c r="K20" s="3">
        <v>21</v>
      </c>
      <c r="L20" s="3">
        <v>6</v>
      </c>
      <c r="M20" s="3">
        <v>6</v>
      </c>
      <c r="N20" s="3">
        <v>19</v>
      </c>
      <c r="O20" s="3">
        <v>16</v>
      </c>
      <c r="P20" s="3">
        <v>18</v>
      </c>
    </row>
    <row r="21" spans="1:16">
      <c r="A21">
        <v>13</v>
      </c>
      <c r="B21" s="4" t="s">
        <v>407</v>
      </c>
      <c r="C21">
        <v>69</v>
      </c>
      <c r="D21" t="s">
        <v>418</v>
      </c>
      <c r="E21" t="s">
        <v>419</v>
      </c>
      <c r="G21" t="s">
        <v>420</v>
      </c>
      <c r="H21">
        <f>SUM(I21:P21)-35</f>
        <v>92</v>
      </c>
      <c r="I21" s="3">
        <v>13</v>
      </c>
      <c r="J21" s="3">
        <v>4</v>
      </c>
      <c r="K21" s="3">
        <v>27</v>
      </c>
      <c r="L21" s="3">
        <v>35</v>
      </c>
      <c r="M21" s="3">
        <v>5</v>
      </c>
      <c r="N21" s="3">
        <v>1</v>
      </c>
      <c r="O21" s="3">
        <v>30</v>
      </c>
      <c r="P21" s="3">
        <v>12</v>
      </c>
    </row>
    <row r="22" spans="1:16">
      <c r="A22">
        <v>14</v>
      </c>
      <c r="B22" s="4" t="s">
        <v>67</v>
      </c>
      <c r="C22">
        <v>1148</v>
      </c>
      <c r="D22" t="s">
        <v>41</v>
      </c>
      <c r="E22" t="s">
        <v>42</v>
      </c>
      <c r="F22">
        <v>1987</v>
      </c>
      <c r="G22" t="s">
        <v>40</v>
      </c>
      <c r="H22">
        <f>SUM(I22:P22)-18</f>
        <v>94</v>
      </c>
      <c r="I22" s="3">
        <v>18</v>
      </c>
      <c r="J22" s="3">
        <v>18</v>
      </c>
      <c r="K22" s="3">
        <v>14</v>
      </c>
      <c r="L22" s="3">
        <v>15</v>
      </c>
      <c r="M22" s="3">
        <v>14</v>
      </c>
      <c r="N22" s="3">
        <v>16</v>
      </c>
      <c r="O22" s="3">
        <v>3</v>
      </c>
      <c r="P22" s="3">
        <v>14</v>
      </c>
    </row>
    <row r="23" spans="1:16">
      <c r="A23">
        <v>15</v>
      </c>
      <c r="B23" s="4" t="s">
        <v>421</v>
      </c>
      <c r="C23">
        <v>64</v>
      </c>
      <c r="D23" t="s">
        <v>422</v>
      </c>
      <c r="E23" t="s">
        <v>423</v>
      </c>
      <c r="G23" t="s">
        <v>137</v>
      </c>
      <c r="H23">
        <f>SUM(I23:P23)-35</f>
        <v>95</v>
      </c>
      <c r="I23" s="3">
        <v>8</v>
      </c>
      <c r="J23" s="3">
        <v>9</v>
      </c>
      <c r="K23" s="3">
        <v>19</v>
      </c>
      <c r="L23" s="3">
        <v>35</v>
      </c>
      <c r="M23" s="3">
        <v>13</v>
      </c>
      <c r="N23" s="3">
        <v>8</v>
      </c>
      <c r="O23" s="3">
        <v>22</v>
      </c>
      <c r="P23" s="3">
        <v>16</v>
      </c>
    </row>
    <row r="24" spans="1:16">
      <c r="A24">
        <v>16</v>
      </c>
      <c r="B24" s="4" t="s">
        <v>67</v>
      </c>
      <c r="C24">
        <v>1177</v>
      </c>
      <c r="D24" t="s">
        <v>28</v>
      </c>
      <c r="E24" t="s">
        <v>29</v>
      </c>
      <c r="F24">
        <v>1988</v>
      </c>
      <c r="G24" t="s">
        <v>20</v>
      </c>
      <c r="H24">
        <f>SUM(I24:P24)-23</f>
        <v>100</v>
      </c>
      <c r="I24" s="3">
        <v>23</v>
      </c>
      <c r="J24" s="3">
        <v>21</v>
      </c>
      <c r="K24" s="3">
        <v>16</v>
      </c>
      <c r="L24" s="3">
        <v>3</v>
      </c>
      <c r="M24" s="3">
        <v>19</v>
      </c>
      <c r="N24" s="3">
        <v>15</v>
      </c>
      <c r="O24" s="3">
        <v>15</v>
      </c>
      <c r="P24" s="3">
        <v>11</v>
      </c>
    </row>
    <row r="25" spans="1:16">
      <c r="A25">
        <v>17</v>
      </c>
      <c r="B25" s="4" t="s">
        <v>67</v>
      </c>
      <c r="C25">
        <v>1169</v>
      </c>
      <c r="D25" t="s">
        <v>30</v>
      </c>
      <c r="E25" t="s">
        <v>31</v>
      </c>
      <c r="F25">
        <v>1989</v>
      </c>
      <c r="G25" t="s">
        <v>32</v>
      </c>
      <c r="H25">
        <f>SUM(I25:P25)-22</f>
        <v>104</v>
      </c>
      <c r="I25" s="3">
        <v>16</v>
      </c>
      <c r="J25" s="3">
        <v>11</v>
      </c>
      <c r="K25" s="3">
        <v>17</v>
      </c>
      <c r="L25" s="3">
        <v>22</v>
      </c>
      <c r="M25" s="3">
        <v>22</v>
      </c>
      <c r="N25" s="3">
        <v>13</v>
      </c>
      <c r="O25" s="3">
        <v>12</v>
      </c>
      <c r="P25" s="3">
        <v>13</v>
      </c>
    </row>
    <row r="26" spans="1:16">
      <c r="A26">
        <v>18</v>
      </c>
      <c r="B26" s="4" t="s">
        <v>402</v>
      </c>
      <c r="C26">
        <v>3413</v>
      </c>
      <c r="D26" t="s">
        <v>424</v>
      </c>
      <c r="E26" t="s">
        <v>425</v>
      </c>
      <c r="G26" t="s">
        <v>128</v>
      </c>
      <c r="H26">
        <f>SUM(I26:P26)-35</f>
        <v>107</v>
      </c>
      <c r="I26" s="3">
        <v>5</v>
      </c>
      <c r="J26" s="3">
        <v>14</v>
      </c>
      <c r="K26" s="3">
        <v>24</v>
      </c>
      <c r="L26" s="3">
        <v>35</v>
      </c>
      <c r="M26" s="3">
        <v>8</v>
      </c>
      <c r="N26" s="3">
        <v>26</v>
      </c>
      <c r="O26" s="3">
        <v>2</v>
      </c>
      <c r="P26" s="3">
        <v>28</v>
      </c>
    </row>
    <row r="27" spans="1:16">
      <c r="A27">
        <v>19</v>
      </c>
      <c r="B27" s="4" t="s">
        <v>67</v>
      </c>
      <c r="C27">
        <v>1181</v>
      </c>
      <c r="D27" t="s">
        <v>45</v>
      </c>
      <c r="E27" t="s">
        <v>46</v>
      </c>
      <c r="F27">
        <v>1987</v>
      </c>
      <c r="G27" t="s">
        <v>40</v>
      </c>
      <c r="H27">
        <f>SUM(I27:P27)-29</f>
        <v>107</v>
      </c>
      <c r="I27" s="3">
        <v>3</v>
      </c>
      <c r="J27" s="3">
        <v>17</v>
      </c>
      <c r="K27" s="3">
        <v>29</v>
      </c>
      <c r="L27" s="3">
        <v>17</v>
      </c>
      <c r="M27" s="3">
        <v>11</v>
      </c>
      <c r="N27" s="3">
        <v>28</v>
      </c>
      <c r="O27" s="3">
        <v>4</v>
      </c>
      <c r="P27" s="3">
        <v>27</v>
      </c>
    </row>
    <row r="28" spans="1:16">
      <c r="A28">
        <v>20</v>
      </c>
      <c r="B28" s="4" t="s">
        <v>67</v>
      </c>
      <c r="C28">
        <v>1176</v>
      </c>
      <c r="D28" t="s">
        <v>38</v>
      </c>
      <c r="E28" t="s">
        <v>39</v>
      </c>
      <c r="F28">
        <v>1987</v>
      </c>
      <c r="G28" t="s">
        <v>40</v>
      </c>
      <c r="H28">
        <f>SUM(I28:P28)-24</f>
        <v>110</v>
      </c>
      <c r="I28" s="3">
        <v>24</v>
      </c>
      <c r="J28" s="3">
        <v>16</v>
      </c>
      <c r="K28" s="3">
        <v>20</v>
      </c>
      <c r="L28" s="3">
        <v>21</v>
      </c>
      <c r="M28" s="3">
        <v>9</v>
      </c>
      <c r="N28" s="3">
        <v>11</v>
      </c>
      <c r="O28" s="3">
        <v>14</v>
      </c>
      <c r="P28" s="3">
        <v>19</v>
      </c>
    </row>
    <row r="29" spans="1:16">
      <c r="A29">
        <v>21</v>
      </c>
      <c r="B29" s="4" t="s">
        <v>67</v>
      </c>
      <c r="C29">
        <v>1156</v>
      </c>
      <c r="D29" t="s">
        <v>36</v>
      </c>
      <c r="E29" t="s">
        <v>37</v>
      </c>
      <c r="F29">
        <v>1987</v>
      </c>
      <c r="G29" t="s">
        <v>20</v>
      </c>
      <c r="H29">
        <f>SUM(I29:P29)-30</f>
        <v>123</v>
      </c>
      <c r="I29" s="3">
        <v>20</v>
      </c>
      <c r="J29" s="3">
        <v>30</v>
      </c>
      <c r="K29" s="3">
        <v>18</v>
      </c>
      <c r="L29" s="3">
        <v>1</v>
      </c>
      <c r="M29" s="3">
        <v>18</v>
      </c>
      <c r="N29" s="3">
        <v>24</v>
      </c>
      <c r="O29" s="3">
        <v>21</v>
      </c>
      <c r="P29" s="3">
        <v>21</v>
      </c>
    </row>
    <row r="30" spans="1:16">
      <c r="A30">
        <v>22</v>
      </c>
      <c r="B30" s="4" t="s">
        <v>67</v>
      </c>
      <c r="C30">
        <v>1143</v>
      </c>
      <c r="D30" t="s">
        <v>426</v>
      </c>
      <c r="E30" t="s">
        <v>34</v>
      </c>
      <c r="F30">
        <v>1984</v>
      </c>
      <c r="G30" t="s">
        <v>417</v>
      </c>
      <c r="H30">
        <f>SUM(I30:P30)-35</f>
        <v>124</v>
      </c>
      <c r="I30" s="3">
        <v>14</v>
      </c>
      <c r="J30" s="3">
        <v>5</v>
      </c>
      <c r="K30" s="3">
        <v>11</v>
      </c>
      <c r="L30" s="3">
        <v>35</v>
      </c>
      <c r="M30" s="3">
        <v>35</v>
      </c>
      <c r="N30" s="3">
        <v>14</v>
      </c>
      <c r="O30" s="3">
        <v>35</v>
      </c>
      <c r="P30" s="3">
        <v>10</v>
      </c>
    </row>
    <row r="31" spans="1:16">
      <c r="A31">
        <v>23</v>
      </c>
      <c r="B31" s="4" t="s">
        <v>67</v>
      </c>
      <c r="C31">
        <v>1154</v>
      </c>
      <c r="D31" t="s">
        <v>43</v>
      </c>
      <c r="E31" t="s">
        <v>44</v>
      </c>
      <c r="F31">
        <v>1985</v>
      </c>
      <c r="G31" t="s">
        <v>23</v>
      </c>
      <c r="H31">
        <f>SUM(I31:P31)-28</f>
        <v>128</v>
      </c>
      <c r="I31" s="3">
        <v>25</v>
      </c>
      <c r="J31" s="3">
        <v>28</v>
      </c>
      <c r="K31" s="3">
        <v>12</v>
      </c>
      <c r="L31" s="3">
        <v>20</v>
      </c>
      <c r="M31" s="3">
        <v>21</v>
      </c>
      <c r="N31" s="3">
        <v>22</v>
      </c>
      <c r="O31" s="3">
        <v>11</v>
      </c>
      <c r="P31" s="3">
        <v>17</v>
      </c>
    </row>
    <row r="32" spans="1:16">
      <c r="A32">
        <v>24</v>
      </c>
      <c r="B32" s="4" t="s">
        <v>67</v>
      </c>
      <c r="C32">
        <v>1180</v>
      </c>
      <c r="D32" t="s">
        <v>50</v>
      </c>
      <c r="E32" t="s">
        <v>1</v>
      </c>
      <c r="F32">
        <v>1987</v>
      </c>
      <c r="G32" t="s">
        <v>20</v>
      </c>
      <c r="H32">
        <f>SUM(I32:P32)-27</f>
        <v>131</v>
      </c>
      <c r="I32" s="3">
        <v>27</v>
      </c>
      <c r="J32" s="3">
        <v>24</v>
      </c>
      <c r="K32" s="3">
        <v>10</v>
      </c>
      <c r="L32" s="3">
        <v>9</v>
      </c>
      <c r="M32" s="3">
        <v>20</v>
      </c>
      <c r="N32" s="3">
        <v>23</v>
      </c>
      <c r="O32" s="3">
        <v>25</v>
      </c>
      <c r="P32" s="3">
        <v>20</v>
      </c>
    </row>
    <row r="33" spans="1:16">
      <c r="A33">
        <v>25</v>
      </c>
      <c r="B33" s="4" t="s">
        <v>67</v>
      </c>
      <c r="C33">
        <v>1170</v>
      </c>
      <c r="D33" t="s">
        <v>51</v>
      </c>
      <c r="E33" t="s">
        <v>52</v>
      </c>
      <c r="F33">
        <v>1966</v>
      </c>
      <c r="G33" t="s">
        <v>35</v>
      </c>
      <c r="H33">
        <f>SUM(I33:P33)-23</f>
        <v>134</v>
      </c>
      <c r="I33" s="3">
        <v>22</v>
      </c>
      <c r="J33" s="3">
        <v>22</v>
      </c>
      <c r="K33" s="3">
        <v>23</v>
      </c>
      <c r="L33" s="3">
        <v>12</v>
      </c>
      <c r="M33" s="3">
        <v>16</v>
      </c>
      <c r="N33" s="3">
        <v>21</v>
      </c>
      <c r="O33" s="3">
        <v>18</v>
      </c>
      <c r="P33" s="3">
        <v>23</v>
      </c>
    </row>
    <row r="34" spans="1:16">
      <c r="A34">
        <v>26</v>
      </c>
      <c r="B34" s="4" t="s">
        <v>67</v>
      </c>
      <c r="C34">
        <v>1101</v>
      </c>
      <c r="D34" t="s">
        <v>47</v>
      </c>
      <c r="E34" t="s">
        <v>48</v>
      </c>
      <c r="F34">
        <v>1988</v>
      </c>
      <c r="G34" t="s">
        <v>49</v>
      </c>
      <c r="H34">
        <f>SUM(I34:P34)-31</f>
        <v>150</v>
      </c>
      <c r="I34" s="3">
        <v>26</v>
      </c>
      <c r="J34" s="3">
        <v>25</v>
      </c>
      <c r="K34" s="3">
        <v>31</v>
      </c>
      <c r="L34" s="3">
        <v>7</v>
      </c>
      <c r="M34" s="3">
        <v>23</v>
      </c>
      <c r="N34" s="3">
        <v>25</v>
      </c>
      <c r="O34" s="3">
        <v>20</v>
      </c>
      <c r="P34" s="3">
        <v>24</v>
      </c>
    </row>
    <row r="35" spans="1:16">
      <c r="A35">
        <v>27</v>
      </c>
      <c r="B35" s="4" t="s">
        <v>67</v>
      </c>
      <c r="C35">
        <v>1179</v>
      </c>
      <c r="D35" t="s">
        <v>76</v>
      </c>
      <c r="E35" t="s">
        <v>77</v>
      </c>
      <c r="F35">
        <v>1989</v>
      </c>
      <c r="G35" t="s">
        <v>35</v>
      </c>
      <c r="H35">
        <f>SUM(I35:P35)-30</f>
        <v>164</v>
      </c>
      <c r="I35" s="3">
        <v>30</v>
      </c>
      <c r="J35" s="3">
        <v>26</v>
      </c>
      <c r="K35" s="3">
        <v>22</v>
      </c>
      <c r="L35" s="3">
        <v>13</v>
      </c>
      <c r="M35" s="3">
        <v>25</v>
      </c>
      <c r="N35" s="3">
        <v>27</v>
      </c>
      <c r="O35" s="3">
        <v>26</v>
      </c>
      <c r="P35" s="3">
        <v>25</v>
      </c>
    </row>
    <row r="36" spans="1:16">
      <c r="A36">
        <v>28</v>
      </c>
      <c r="B36" s="4" t="s">
        <v>67</v>
      </c>
      <c r="C36">
        <v>1174</v>
      </c>
      <c r="D36" t="s">
        <v>435</v>
      </c>
      <c r="E36" t="s">
        <v>436</v>
      </c>
      <c r="F36">
        <v>1982</v>
      </c>
      <c r="G36" t="s">
        <v>437</v>
      </c>
      <c r="H36">
        <f>SUM(I36:P36)-31</f>
        <v>170</v>
      </c>
      <c r="I36" s="3">
        <v>28</v>
      </c>
      <c r="J36" s="3">
        <v>31</v>
      </c>
      <c r="K36" s="3">
        <v>25</v>
      </c>
      <c r="L36" s="3">
        <v>16</v>
      </c>
      <c r="M36" s="3">
        <v>15</v>
      </c>
      <c r="N36" s="3">
        <v>29</v>
      </c>
      <c r="O36" s="3">
        <v>28</v>
      </c>
      <c r="P36" s="3">
        <v>29</v>
      </c>
    </row>
    <row r="37" spans="1:16">
      <c r="A37">
        <v>29</v>
      </c>
      <c r="B37" s="4" t="s">
        <v>411</v>
      </c>
      <c r="C37">
        <v>46</v>
      </c>
      <c r="D37" t="s">
        <v>432</v>
      </c>
      <c r="E37" t="s">
        <v>433</v>
      </c>
      <c r="G37" t="s">
        <v>434</v>
      </c>
      <c r="H37">
        <f>SUM(I37:P37)-33</f>
        <v>172</v>
      </c>
      <c r="I37" s="3">
        <v>21</v>
      </c>
      <c r="J37" s="3">
        <v>29</v>
      </c>
      <c r="K37" s="3">
        <v>32</v>
      </c>
      <c r="L37" s="3">
        <v>8</v>
      </c>
      <c r="M37" s="3">
        <v>27</v>
      </c>
      <c r="N37" s="3">
        <v>33</v>
      </c>
      <c r="O37" s="3">
        <v>24</v>
      </c>
      <c r="P37" s="3">
        <v>31</v>
      </c>
    </row>
    <row r="38" spans="1:16">
      <c r="A38">
        <v>30</v>
      </c>
      <c r="B38" s="4" t="s">
        <v>67</v>
      </c>
      <c r="C38">
        <v>1063</v>
      </c>
      <c r="D38" t="s">
        <v>59</v>
      </c>
      <c r="E38" t="s">
        <v>60</v>
      </c>
      <c r="F38">
        <v>1990</v>
      </c>
      <c r="G38" t="s">
        <v>20</v>
      </c>
      <c r="H38">
        <f>SUM(I38:P38)-33</f>
        <v>184</v>
      </c>
      <c r="I38" s="3">
        <v>29</v>
      </c>
      <c r="J38" s="3">
        <v>33</v>
      </c>
      <c r="K38" s="3">
        <v>30</v>
      </c>
      <c r="L38" s="3">
        <v>26</v>
      </c>
      <c r="M38" s="3">
        <v>30</v>
      </c>
      <c r="N38" s="3">
        <v>30</v>
      </c>
      <c r="O38" s="3">
        <v>13</v>
      </c>
      <c r="P38" s="3">
        <v>26</v>
      </c>
    </row>
    <row r="39" spans="1:16">
      <c r="A39">
        <v>31</v>
      </c>
      <c r="B39" s="4" t="s">
        <v>429</v>
      </c>
      <c r="C39">
        <v>17</v>
      </c>
      <c r="D39" t="s">
        <v>430</v>
      </c>
      <c r="E39" t="s">
        <v>431</v>
      </c>
      <c r="G39" t="s">
        <v>223</v>
      </c>
      <c r="H39">
        <f>SUM(I39:P39)-35</f>
        <v>188</v>
      </c>
      <c r="I39" s="3">
        <v>33</v>
      </c>
      <c r="J39" s="3">
        <v>27</v>
      </c>
      <c r="K39" s="3">
        <v>28</v>
      </c>
      <c r="L39" s="3">
        <v>23</v>
      </c>
      <c r="M39" s="3">
        <v>24</v>
      </c>
      <c r="N39" s="3">
        <v>18</v>
      </c>
      <c r="O39" s="3">
        <v>35</v>
      </c>
      <c r="P39" s="3">
        <v>35</v>
      </c>
    </row>
    <row r="40" spans="1:16">
      <c r="A40">
        <v>32</v>
      </c>
      <c r="B40" s="4" t="s">
        <v>67</v>
      </c>
      <c r="C40">
        <v>1155</v>
      </c>
      <c r="D40" t="s">
        <v>16</v>
      </c>
      <c r="E40" t="s">
        <v>58</v>
      </c>
      <c r="F40">
        <v>1993</v>
      </c>
      <c r="G40" t="s">
        <v>18</v>
      </c>
      <c r="H40">
        <f>SUM(I40:P40)-31</f>
        <v>192</v>
      </c>
      <c r="I40" s="3">
        <v>31</v>
      </c>
      <c r="J40" s="3">
        <v>23</v>
      </c>
      <c r="K40" s="3">
        <v>26</v>
      </c>
      <c r="L40" s="3">
        <v>25</v>
      </c>
      <c r="M40" s="3">
        <v>26</v>
      </c>
      <c r="N40" s="3">
        <v>31</v>
      </c>
      <c r="O40" s="3">
        <v>31</v>
      </c>
      <c r="P40" s="3">
        <v>30</v>
      </c>
    </row>
    <row r="41" spans="1:16">
      <c r="A41">
        <v>33</v>
      </c>
      <c r="B41" s="4" t="s">
        <v>67</v>
      </c>
      <c r="C41">
        <v>1145</v>
      </c>
      <c r="D41" t="s">
        <v>53</v>
      </c>
      <c r="E41" t="s">
        <v>31</v>
      </c>
      <c r="F41">
        <v>1989</v>
      </c>
      <c r="G41" t="s">
        <v>54</v>
      </c>
      <c r="H41">
        <f>SUM(I41:P41)-35</f>
        <v>198</v>
      </c>
      <c r="I41" s="3">
        <v>32</v>
      </c>
      <c r="J41" s="3">
        <v>32</v>
      </c>
      <c r="K41" s="3">
        <v>33</v>
      </c>
      <c r="L41" s="3">
        <v>18</v>
      </c>
      <c r="M41" s="3">
        <v>28</v>
      </c>
      <c r="N41" s="3">
        <v>32</v>
      </c>
      <c r="O41" s="3">
        <v>23</v>
      </c>
      <c r="P41" s="3">
        <v>35</v>
      </c>
    </row>
    <row r="42" spans="1:16">
      <c r="A42">
        <v>34</v>
      </c>
      <c r="B42" s="4" t="s">
        <v>67</v>
      </c>
      <c r="C42">
        <v>1141</v>
      </c>
      <c r="D42" t="s">
        <v>427</v>
      </c>
      <c r="E42" t="s">
        <v>428</v>
      </c>
      <c r="F42">
        <v>1989</v>
      </c>
      <c r="G42" t="s">
        <v>75</v>
      </c>
      <c r="H42">
        <f>SUM(I42:P42)-35</f>
        <v>227</v>
      </c>
      <c r="I42" s="3">
        <v>35</v>
      </c>
      <c r="J42" s="3">
        <v>35</v>
      </c>
      <c r="K42" s="3">
        <v>35</v>
      </c>
      <c r="L42" s="3">
        <v>24</v>
      </c>
      <c r="M42" s="3">
        <v>29</v>
      </c>
      <c r="N42" s="3">
        <v>34</v>
      </c>
      <c r="O42" s="3">
        <v>35</v>
      </c>
      <c r="P42" s="3">
        <v>35</v>
      </c>
    </row>
    <row r="43" spans="1:16">
      <c r="I43" s="3"/>
      <c r="J43" s="3"/>
      <c r="K43" s="3"/>
      <c r="L43" s="3"/>
      <c r="M43" s="3"/>
      <c r="N43" s="3"/>
      <c r="O43" s="3"/>
      <c r="P43" s="3"/>
    </row>
    <row r="44" spans="1:16">
      <c r="I44" s="3"/>
      <c r="J44" s="3"/>
      <c r="K44" s="3"/>
      <c r="L44" s="3"/>
      <c r="M44" s="3"/>
      <c r="N44" s="3"/>
      <c r="O44" s="3"/>
      <c r="P44" s="3"/>
    </row>
    <row r="45" spans="1:16">
      <c r="I45" s="3"/>
      <c r="J45" s="3"/>
      <c r="K45" s="3"/>
      <c r="L45" s="3"/>
      <c r="M45" s="3"/>
      <c r="N45" s="3"/>
      <c r="O45" s="3"/>
      <c r="P45" s="3"/>
    </row>
    <row r="46" spans="1:16">
      <c r="I46" s="3"/>
      <c r="J46" s="3"/>
      <c r="K46" s="3"/>
      <c r="L46" s="3"/>
      <c r="M46" s="3"/>
      <c r="N46" s="3"/>
      <c r="O46" s="3"/>
      <c r="P46" s="3"/>
    </row>
    <row r="47" spans="1:16">
      <c r="I47" s="3"/>
      <c r="J47" s="3"/>
      <c r="K47" s="3"/>
      <c r="L47" s="3"/>
      <c r="M47" s="3"/>
      <c r="N47" s="3"/>
      <c r="O47" s="3"/>
      <c r="P47" s="3"/>
    </row>
  </sheetData>
  <mergeCells count="7">
    <mergeCell ref="A5:M5"/>
    <mergeCell ref="A6:M6"/>
    <mergeCell ref="A7:M7"/>
    <mergeCell ref="A1:M1"/>
    <mergeCell ref="A2:M2"/>
    <mergeCell ref="A3:M3"/>
    <mergeCell ref="A4:M4"/>
  </mergeCells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/>
  </sheetViews>
  <sheetFormatPr defaultRowHeight="12.75"/>
  <cols>
    <col min="1" max="1" width="3" customWidth="1"/>
    <col min="2" max="2" width="7.28515625" customWidth="1"/>
    <col min="3" max="3" width="18" customWidth="1"/>
    <col min="4" max="4" width="5" customWidth="1"/>
    <col min="5" max="5" width="3.28515625" customWidth="1"/>
    <col min="6" max="6" width="4.7109375" customWidth="1"/>
    <col min="7" max="8" width="3.28515625" customWidth="1"/>
    <col min="9" max="9" width="4.42578125" customWidth="1"/>
  </cols>
  <sheetData>
    <row r="1" spans="1:9" ht="15">
      <c r="A1" s="26" t="s">
        <v>442</v>
      </c>
    </row>
    <row r="2" spans="1:9">
      <c r="A2" s="18"/>
    </row>
    <row r="3" spans="1:9">
      <c r="A3" s="27" t="s">
        <v>443</v>
      </c>
    </row>
    <row r="4" spans="1:9">
      <c r="A4" s="27" t="s">
        <v>444</v>
      </c>
    </row>
    <row r="5" spans="1:9">
      <c r="A5" s="27" t="s">
        <v>443</v>
      </c>
    </row>
    <row r="6" spans="1:9">
      <c r="A6" s="18"/>
    </row>
    <row r="7" spans="1:9">
      <c r="A7" s="21" t="s">
        <v>445</v>
      </c>
      <c r="B7" s="21" t="s">
        <v>446</v>
      </c>
      <c r="C7" s="21" t="s">
        <v>447</v>
      </c>
      <c r="D7" s="21" t="s">
        <v>448</v>
      </c>
      <c r="E7" s="21">
        <v>1</v>
      </c>
      <c r="F7" s="21">
        <v>2</v>
      </c>
      <c r="G7" s="21">
        <v>3</v>
      </c>
      <c r="H7" s="21">
        <v>4</v>
      </c>
      <c r="I7" s="21">
        <v>5</v>
      </c>
    </row>
    <row r="8" spans="1:9">
      <c r="A8" s="22">
        <v>1</v>
      </c>
      <c r="B8" s="22">
        <v>1157</v>
      </c>
      <c r="C8" s="22" t="s">
        <v>449</v>
      </c>
      <c r="D8" s="22">
        <v>9</v>
      </c>
      <c r="E8" s="22">
        <v>3</v>
      </c>
      <c r="F8" s="22">
        <v>3</v>
      </c>
      <c r="G8" s="22">
        <v>2</v>
      </c>
      <c r="H8" s="22">
        <v>1</v>
      </c>
      <c r="I8" s="22">
        <v>-5</v>
      </c>
    </row>
    <row r="9" spans="1:9">
      <c r="A9" s="23">
        <v>2</v>
      </c>
      <c r="B9" s="23">
        <v>1181</v>
      </c>
      <c r="C9" s="23" t="s">
        <v>450</v>
      </c>
      <c r="D9" s="23">
        <v>10</v>
      </c>
      <c r="E9" s="23">
        <v>1</v>
      </c>
      <c r="F9" s="23">
        <v>1</v>
      </c>
      <c r="G9" s="23">
        <v>7</v>
      </c>
      <c r="H9" s="23">
        <v>-18</v>
      </c>
      <c r="I9" s="23">
        <v>1</v>
      </c>
    </row>
    <row r="10" spans="1:9">
      <c r="A10" s="22">
        <v>3</v>
      </c>
      <c r="B10" s="22">
        <v>1167</v>
      </c>
      <c r="C10" s="22" t="s">
        <v>451</v>
      </c>
      <c r="D10" s="22">
        <v>12</v>
      </c>
      <c r="E10" s="22">
        <v>5</v>
      </c>
      <c r="F10" s="22">
        <v>4</v>
      </c>
      <c r="G10" s="22">
        <v>1</v>
      </c>
      <c r="H10" s="22">
        <v>-9</v>
      </c>
      <c r="I10" s="22">
        <v>2</v>
      </c>
    </row>
    <row r="11" spans="1:9">
      <c r="A11" s="23">
        <v>4</v>
      </c>
      <c r="B11" s="23">
        <v>1147</v>
      </c>
      <c r="C11" s="23" t="s">
        <v>452</v>
      </c>
      <c r="D11" s="23">
        <v>19</v>
      </c>
      <c r="E11" s="23">
        <v>8</v>
      </c>
      <c r="F11" s="23">
        <v>5</v>
      </c>
      <c r="G11" s="23">
        <v>4</v>
      </c>
      <c r="H11" s="23">
        <v>2</v>
      </c>
      <c r="I11" s="23" t="s">
        <v>453</v>
      </c>
    </row>
    <row r="12" spans="1:9">
      <c r="A12" s="22">
        <v>5</v>
      </c>
      <c r="B12" s="22">
        <v>1164</v>
      </c>
      <c r="C12" s="22" t="s">
        <v>454</v>
      </c>
      <c r="D12" s="22">
        <v>26</v>
      </c>
      <c r="E12" s="22">
        <v>4</v>
      </c>
      <c r="F12" s="22">
        <v>2</v>
      </c>
      <c r="G12" s="22">
        <v>-11</v>
      </c>
      <c r="H12" s="22">
        <v>11</v>
      </c>
      <c r="I12" s="22">
        <v>9</v>
      </c>
    </row>
    <row r="13" spans="1:9">
      <c r="A13" s="23">
        <v>6</v>
      </c>
      <c r="B13" s="23">
        <v>1148</v>
      </c>
      <c r="C13" s="23" t="s">
        <v>455</v>
      </c>
      <c r="D13" s="23">
        <v>26</v>
      </c>
      <c r="E13" s="23">
        <v>6</v>
      </c>
      <c r="F13" s="23">
        <v>6</v>
      </c>
      <c r="G13" s="23">
        <v>-14</v>
      </c>
      <c r="H13" s="23">
        <v>8</v>
      </c>
      <c r="I13" s="23">
        <v>6</v>
      </c>
    </row>
    <row r="14" spans="1:9">
      <c r="A14" s="22">
        <v>7</v>
      </c>
      <c r="B14" s="22">
        <v>1158</v>
      </c>
      <c r="C14" s="22" t="s">
        <v>456</v>
      </c>
      <c r="D14" s="22">
        <v>27</v>
      </c>
      <c r="E14" s="22">
        <v>2</v>
      </c>
      <c r="F14" s="22" t="s">
        <v>457</v>
      </c>
      <c r="G14" s="22">
        <v>10</v>
      </c>
      <c r="H14" s="22">
        <v>12</v>
      </c>
      <c r="I14" s="22">
        <v>3</v>
      </c>
    </row>
    <row r="15" spans="1:9">
      <c r="A15" s="23">
        <v>8</v>
      </c>
      <c r="B15" s="23">
        <v>1144</v>
      </c>
      <c r="C15" s="23" t="s">
        <v>458</v>
      </c>
      <c r="D15" s="23">
        <v>29</v>
      </c>
      <c r="E15" s="23">
        <v>-20</v>
      </c>
      <c r="F15" s="23">
        <v>9</v>
      </c>
      <c r="G15" s="23">
        <v>13</v>
      </c>
      <c r="H15" s="23">
        <v>3</v>
      </c>
      <c r="I15" s="23">
        <v>4</v>
      </c>
    </row>
    <row r="16" spans="1:9">
      <c r="A16" s="22">
        <v>9</v>
      </c>
      <c r="B16" s="22">
        <v>1108</v>
      </c>
      <c r="C16" s="22" t="s">
        <v>459</v>
      </c>
      <c r="D16" s="22">
        <v>34</v>
      </c>
      <c r="E16" s="22">
        <v>11</v>
      </c>
      <c r="F16" s="22">
        <v>-16</v>
      </c>
      <c r="G16" s="22">
        <v>5</v>
      </c>
      <c r="H16" s="22">
        <v>7</v>
      </c>
      <c r="I16" s="22">
        <v>11</v>
      </c>
    </row>
    <row r="17" spans="1:9">
      <c r="A17" s="23">
        <v>10</v>
      </c>
      <c r="B17" s="23">
        <v>1143</v>
      </c>
      <c r="C17" s="23" t="s">
        <v>460</v>
      </c>
      <c r="D17" s="23">
        <v>34</v>
      </c>
      <c r="E17" s="23">
        <v>12</v>
      </c>
      <c r="F17" s="23">
        <v>8</v>
      </c>
      <c r="G17" s="23">
        <v>9</v>
      </c>
      <c r="H17" s="23">
        <v>5</v>
      </c>
      <c r="I17" s="23" t="s">
        <v>453</v>
      </c>
    </row>
    <row r="18" spans="1:9">
      <c r="A18" s="22">
        <v>11</v>
      </c>
      <c r="B18" s="22">
        <v>1178</v>
      </c>
      <c r="C18" s="22" t="s">
        <v>461</v>
      </c>
      <c r="D18" s="22">
        <v>36</v>
      </c>
      <c r="E18" s="22">
        <v>-19</v>
      </c>
      <c r="F18" s="22">
        <v>17</v>
      </c>
      <c r="G18" s="22">
        <v>3</v>
      </c>
      <c r="H18" s="22">
        <v>4</v>
      </c>
      <c r="I18" s="22">
        <v>12</v>
      </c>
    </row>
    <row r="19" spans="1:9">
      <c r="A19" s="23">
        <v>12</v>
      </c>
      <c r="B19" s="23">
        <v>1156</v>
      </c>
      <c r="C19" s="23" t="s">
        <v>462</v>
      </c>
      <c r="D19" s="23">
        <v>37</v>
      </c>
      <c r="E19" s="23">
        <v>7</v>
      </c>
      <c r="F19" s="23">
        <v>7</v>
      </c>
      <c r="G19" s="23">
        <v>-18</v>
      </c>
      <c r="H19" s="23">
        <v>10</v>
      </c>
      <c r="I19" s="23">
        <v>13</v>
      </c>
    </row>
    <row r="20" spans="1:9">
      <c r="A20" s="22">
        <v>13</v>
      </c>
      <c r="B20" s="22">
        <v>1169</v>
      </c>
      <c r="C20" s="22" t="s">
        <v>463</v>
      </c>
      <c r="D20" s="22">
        <v>41</v>
      </c>
      <c r="E20" s="22">
        <v>-18</v>
      </c>
      <c r="F20" s="22">
        <v>12</v>
      </c>
      <c r="G20" s="22">
        <v>15</v>
      </c>
      <c r="H20" s="22">
        <v>6</v>
      </c>
      <c r="I20" s="22">
        <v>8</v>
      </c>
    </row>
    <row r="21" spans="1:9">
      <c r="A21" s="23">
        <v>14</v>
      </c>
      <c r="B21" s="23">
        <v>1176</v>
      </c>
      <c r="C21" s="23" t="s">
        <v>464</v>
      </c>
      <c r="D21" s="23">
        <v>45</v>
      </c>
      <c r="E21" s="23">
        <v>-16</v>
      </c>
      <c r="F21" s="23">
        <v>10</v>
      </c>
      <c r="G21" s="23">
        <v>12</v>
      </c>
      <c r="H21" s="23">
        <v>13</v>
      </c>
      <c r="I21" s="23">
        <v>10</v>
      </c>
    </row>
    <row r="22" spans="1:9">
      <c r="A22" s="22">
        <v>15</v>
      </c>
      <c r="B22" s="22">
        <v>1177</v>
      </c>
      <c r="C22" s="22" t="s">
        <v>465</v>
      </c>
      <c r="D22" s="22">
        <v>48</v>
      </c>
      <c r="E22" s="22">
        <v>15</v>
      </c>
      <c r="F22" s="22">
        <v>13</v>
      </c>
      <c r="G22" s="22">
        <v>6</v>
      </c>
      <c r="H22" s="22">
        <v>14</v>
      </c>
      <c r="I22" s="22">
        <v>-22</v>
      </c>
    </row>
    <row r="23" spans="1:9">
      <c r="A23" s="23">
        <v>16</v>
      </c>
      <c r="B23" s="23">
        <v>1175</v>
      </c>
      <c r="C23" s="23" t="s">
        <v>466</v>
      </c>
      <c r="D23" s="23">
        <v>51</v>
      </c>
      <c r="E23" s="23">
        <v>14</v>
      </c>
      <c r="F23" s="23">
        <v>14</v>
      </c>
      <c r="G23" s="23">
        <v>8</v>
      </c>
      <c r="H23" s="23">
        <v>15</v>
      </c>
      <c r="I23" s="23">
        <v>-16</v>
      </c>
    </row>
    <row r="24" spans="1:9">
      <c r="A24" s="22">
        <v>17</v>
      </c>
      <c r="B24" s="22">
        <v>1128</v>
      </c>
      <c r="C24" s="22" t="s">
        <v>467</v>
      </c>
      <c r="D24" s="22">
        <v>57</v>
      </c>
      <c r="E24" s="22">
        <v>13</v>
      </c>
      <c r="F24" s="22">
        <v>11</v>
      </c>
      <c r="G24" s="22">
        <v>17</v>
      </c>
      <c r="H24" s="22">
        <v>16</v>
      </c>
      <c r="I24" s="22">
        <v>-18</v>
      </c>
    </row>
    <row r="25" spans="1:9">
      <c r="A25" s="23">
        <v>18</v>
      </c>
      <c r="B25" s="23">
        <v>1180</v>
      </c>
      <c r="C25" s="23" t="s">
        <v>468</v>
      </c>
      <c r="D25" s="23">
        <v>61</v>
      </c>
      <c r="E25" s="23">
        <v>-21</v>
      </c>
      <c r="F25" s="23">
        <v>18</v>
      </c>
      <c r="G25" s="23">
        <v>16</v>
      </c>
      <c r="H25" s="23">
        <v>20</v>
      </c>
      <c r="I25" s="23">
        <v>7</v>
      </c>
    </row>
    <row r="26" spans="1:9">
      <c r="A26" s="22">
        <v>19</v>
      </c>
      <c r="B26" s="22">
        <v>1101</v>
      </c>
      <c r="C26" s="22" t="s">
        <v>469</v>
      </c>
      <c r="D26" s="22">
        <v>64</v>
      </c>
      <c r="E26" s="22">
        <v>9</v>
      </c>
      <c r="F26" s="22">
        <v>19</v>
      </c>
      <c r="G26" s="22">
        <v>-21</v>
      </c>
      <c r="H26" s="22">
        <v>17</v>
      </c>
      <c r="I26" s="22">
        <v>19</v>
      </c>
    </row>
    <row r="27" spans="1:9">
      <c r="A27" s="23">
        <v>20</v>
      </c>
      <c r="B27" s="23">
        <v>1063</v>
      </c>
      <c r="C27" s="23" t="s">
        <v>470</v>
      </c>
      <c r="D27" s="23">
        <v>67</v>
      </c>
      <c r="E27" s="23">
        <v>10</v>
      </c>
      <c r="F27" s="23">
        <v>-21</v>
      </c>
      <c r="G27" s="23">
        <v>19</v>
      </c>
      <c r="H27" s="23">
        <v>21</v>
      </c>
      <c r="I27" s="23">
        <v>17</v>
      </c>
    </row>
    <row r="28" spans="1:9">
      <c r="A28" s="22">
        <v>21</v>
      </c>
      <c r="B28" s="22">
        <v>1179</v>
      </c>
      <c r="C28" s="22" t="s">
        <v>471</v>
      </c>
      <c r="D28" s="22">
        <v>71</v>
      </c>
      <c r="E28" s="22">
        <v>17</v>
      </c>
      <c r="F28" s="22">
        <v>15</v>
      </c>
      <c r="G28" s="22">
        <v>-20</v>
      </c>
      <c r="H28" s="22">
        <v>19</v>
      </c>
      <c r="I28" s="22">
        <v>20</v>
      </c>
    </row>
    <row r="29" spans="1:9">
      <c r="A29" s="23">
        <v>22</v>
      </c>
      <c r="B29" s="23">
        <v>1155</v>
      </c>
      <c r="C29" s="23" t="s">
        <v>472</v>
      </c>
      <c r="D29" s="23">
        <v>83</v>
      </c>
      <c r="E29" s="23">
        <v>-24</v>
      </c>
      <c r="F29" s="23">
        <v>22</v>
      </c>
      <c r="G29" s="23">
        <v>24</v>
      </c>
      <c r="H29" s="23">
        <v>23</v>
      </c>
      <c r="I29" s="23">
        <v>14</v>
      </c>
    </row>
    <row r="30" spans="1:9">
      <c r="A30" s="22">
        <v>23</v>
      </c>
      <c r="B30" s="22">
        <v>1145</v>
      </c>
      <c r="C30" s="22" t="s">
        <v>473</v>
      </c>
      <c r="D30" s="22">
        <v>84</v>
      </c>
      <c r="E30" s="22">
        <v>23</v>
      </c>
      <c r="F30" s="22">
        <v>23</v>
      </c>
      <c r="G30" s="22">
        <v>23</v>
      </c>
      <c r="H30" s="22">
        <v>-24</v>
      </c>
      <c r="I30" s="22">
        <v>15</v>
      </c>
    </row>
    <row r="31" spans="1:9">
      <c r="A31" s="23">
        <v>24</v>
      </c>
      <c r="B31" s="23">
        <v>1149</v>
      </c>
      <c r="C31" s="23" t="s">
        <v>474</v>
      </c>
      <c r="D31" s="23">
        <v>85</v>
      </c>
      <c r="E31" s="23">
        <v>-22</v>
      </c>
      <c r="F31" s="23">
        <v>20</v>
      </c>
      <c r="G31" s="23">
        <v>22</v>
      </c>
      <c r="H31" s="23">
        <v>22</v>
      </c>
      <c r="I31" s="23">
        <v>21</v>
      </c>
    </row>
    <row r="32" spans="1:9">
      <c r="A32" s="22">
        <v>25</v>
      </c>
      <c r="B32" s="22">
        <v>1080</v>
      </c>
      <c r="C32" s="22" t="s">
        <v>475</v>
      </c>
      <c r="D32" s="22">
        <v>97</v>
      </c>
      <c r="E32" s="22">
        <v>-25</v>
      </c>
      <c r="F32" s="22">
        <v>24</v>
      </c>
      <c r="G32" s="22">
        <v>25</v>
      </c>
      <c r="H32" s="22">
        <v>25</v>
      </c>
      <c r="I32" s="22">
        <v>23</v>
      </c>
    </row>
    <row r="33" spans="1:1">
      <c r="A33" s="20" t="s">
        <v>443</v>
      </c>
    </row>
    <row r="34" spans="1:1">
      <c r="A34" s="4"/>
    </row>
    <row r="35" spans="1:1">
      <c r="A35" s="24" t="s">
        <v>476</v>
      </c>
    </row>
    <row r="36" spans="1:1">
      <c r="A36" s="24" t="s">
        <v>477</v>
      </c>
    </row>
    <row r="37" spans="1:1">
      <c r="A37" s="25" t="s">
        <v>478</v>
      </c>
    </row>
  </sheetData>
  <phoneticPr fontId="4" type="noConversion"/>
  <hyperlinks>
    <hyperlink ref="A37" r:id="rId1" display="http://www.zw-scoring.nl/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/>
  </sheetViews>
  <sheetFormatPr defaultRowHeight="12.75"/>
  <cols>
    <col min="1" max="1" width="3.85546875" bestFit="1" customWidth="1"/>
    <col min="2" max="2" width="7.5703125" bestFit="1" customWidth="1"/>
    <col min="3" max="3" width="24.140625" customWidth="1"/>
    <col min="4" max="5" width="3" bestFit="1" customWidth="1"/>
    <col min="6" max="6" width="3.140625" bestFit="1" customWidth="1"/>
    <col min="7" max="11" width="6.7109375" bestFit="1" customWidth="1"/>
    <col min="12" max="12" width="4" bestFit="1" customWidth="1"/>
  </cols>
  <sheetData>
    <row r="1" spans="1:12" ht="21.75">
      <c r="C1" s="28" t="s">
        <v>479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18">
      <c r="C2" s="29" t="s">
        <v>480</v>
      </c>
      <c r="D2" s="29"/>
      <c r="E2" s="29"/>
    </row>
    <row r="3" spans="1:12" ht="18">
      <c r="C3" s="29"/>
    </row>
    <row r="4" spans="1:12" ht="18">
      <c r="C4" s="29"/>
    </row>
    <row r="5" spans="1:12">
      <c r="A5" s="31" t="s">
        <v>481</v>
      </c>
      <c r="B5" s="32" t="s">
        <v>482</v>
      </c>
      <c r="C5" s="32" t="s">
        <v>483</v>
      </c>
      <c r="D5" s="32" t="s">
        <v>484</v>
      </c>
      <c r="E5" s="32" t="s">
        <v>485</v>
      </c>
      <c r="F5" s="32" t="s">
        <v>486</v>
      </c>
      <c r="G5" s="32" t="s">
        <v>487</v>
      </c>
      <c r="H5" s="32" t="s">
        <v>488</v>
      </c>
      <c r="I5" s="32" t="s">
        <v>489</v>
      </c>
      <c r="J5" s="32" t="s">
        <v>490</v>
      </c>
      <c r="K5" s="32" t="s">
        <v>491</v>
      </c>
      <c r="L5" s="33" t="s">
        <v>492</v>
      </c>
    </row>
    <row r="6" spans="1:12">
      <c r="A6" s="34">
        <v>1</v>
      </c>
      <c r="B6" s="35" t="s">
        <v>97</v>
      </c>
      <c r="C6" s="35" t="s">
        <v>449</v>
      </c>
      <c r="D6" s="35">
        <v>80</v>
      </c>
      <c r="E6" s="35" t="s">
        <v>493</v>
      </c>
      <c r="F6" s="35" t="s">
        <v>494</v>
      </c>
      <c r="G6" s="36">
        <v>1</v>
      </c>
      <c r="H6" s="36">
        <v>2</v>
      </c>
      <c r="I6" s="37">
        <v>4</v>
      </c>
      <c r="J6" s="37">
        <v>3</v>
      </c>
      <c r="K6" s="37">
        <v>2</v>
      </c>
      <c r="L6" s="38">
        <v>8</v>
      </c>
    </row>
    <row r="7" spans="1:12">
      <c r="A7" s="34">
        <f t="shared" ref="A7:A30" si="0">A6 + 1</f>
        <v>2</v>
      </c>
      <c r="B7" s="35" t="s">
        <v>86</v>
      </c>
      <c r="C7" s="35" t="s">
        <v>451</v>
      </c>
      <c r="D7" s="35">
        <v>87</v>
      </c>
      <c r="E7" s="35" t="s">
        <v>493</v>
      </c>
      <c r="F7" s="35" t="s">
        <v>494</v>
      </c>
      <c r="G7" s="36">
        <v>9</v>
      </c>
      <c r="H7" s="36">
        <v>1</v>
      </c>
      <c r="I7" s="37">
        <v>2</v>
      </c>
      <c r="J7" s="37">
        <v>2</v>
      </c>
      <c r="K7" s="37">
        <v>3</v>
      </c>
      <c r="L7" s="38">
        <v>8</v>
      </c>
    </row>
    <row r="8" spans="1:12">
      <c r="A8" s="34">
        <f t="shared" si="0"/>
        <v>3</v>
      </c>
      <c r="B8" s="35" t="s">
        <v>112</v>
      </c>
      <c r="C8" s="35" t="s">
        <v>452</v>
      </c>
      <c r="D8" s="35">
        <v>81</v>
      </c>
      <c r="E8" s="35" t="s">
        <v>493</v>
      </c>
      <c r="F8" s="35" t="s">
        <v>494</v>
      </c>
      <c r="G8" s="36">
        <v>2</v>
      </c>
      <c r="H8" s="36">
        <v>3</v>
      </c>
      <c r="I8" s="37">
        <v>3</v>
      </c>
      <c r="J8" s="37">
        <v>1</v>
      </c>
      <c r="K8" s="37" t="s">
        <v>99</v>
      </c>
      <c r="L8" s="38">
        <v>9</v>
      </c>
    </row>
    <row r="9" spans="1:12">
      <c r="A9" s="34">
        <f t="shared" si="0"/>
        <v>4</v>
      </c>
      <c r="B9" s="35" t="s">
        <v>172</v>
      </c>
      <c r="C9" s="35" t="s">
        <v>460</v>
      </c>
      <c r="D9" s="35">
        <v>84</v>
      </c>
      <c r="E9" s="35" t="s">
        <v>493</v>
      </c>
      <c r="F9" s="35" t="s">
        <v>494</v>
      </c>
      <c r="G9" s="36">
        <v>3</v>
      </c>
      <c r="H9" s="36">
        <v>8</v>
      </c>
      <c r="I9" s="37">
        <v>6</v>
      </c>
      <c r="J9" s="37">
        <v>5</v>
      </c>
      <c r="K9" s="37">
        <v>9</v>
      </c>
      <c r="L9" s="38">
        <v>22</v>
      </c>
    </row>
    <row r="10" spans="1:12">
      <c r="A10" s="34">
        <f t="shared" si="0"/>
        <v>5</v>
      </c>
      <c r="B10" s="35" t="s">
        <v>142</v>
      </c>
      <c r="C10" s="35" t="s">
        <v>458</v>
      </c>
      <c r="D10" s="35">
        <v>84</v>
      </c>
      <c r="E10" s="35" t="s">
        <v>493</v>
      </c>
      <c r="F10" s="35" t="s">
        <v>494</v>
      </c>
      <c r="G10" s="36">
        <v>5</v>
      </c>
      <c r="H10" s="36">
        <v>7</v>
      </c>
      <c r="I10" s="37">
        <v>7</v>
      </c>
      <c r="J10" s="37">
        <v>6</v>
      </c>
      <c r="K10" s="37">
        <v>7</v>
      </c>
      <c r="L10" s="38">
        <v>25</v>
      </c>
    </row>
    <row r="11" spans="1:12">
      <c r="A11" s="34">
        <f t="shared" si="0"/>
        <v>6</v>
      </c>
      <c r="B11" s="35" t="s">
        <v>139</v>
      </c>
      <c r="C11" s="35" t="s">
        <v>466</v>
      </c>
      <c r="D11" s="35">
        <v>89</v>
      </c>
      <c r="E11" s="35" t="s">
        <v>493</v>
      </c>
      <c r="F11" s="35" t="s">
        <v>495</v>
      </c>
      <c r="G11" s="36">
        <v>6</v>
      </c>
      <c r="H11" s="36">
        <v>4</v>
      </c>
      <c r="I11" s="37">
        <v>5</v>
      </c>
      <c r="J11" s="37">
        <v>16</v>
      </c>
      <c r="K11" s="37">
        <v>14</v>
      </c>
      <c r="L11" s="38">
        <v>29</v>
      </c>
    </row>
    <row r="12" spans="1:12">
      <c r="A12" s="34">
        <f t="shared" si="0"/>
        <v>7</v>
      </c>
      <c r="B12" s="35" t="s">
        <v>154</v>
      </c>
      <c r="C12" s="35" t="s">
        <v>463</v>
      </c>
      <c r="D12" s="35">
        <v>89</v>
      </c>
      <c r="E12" s="35" t="s">
        <v>496</v>
      </c>
      <c r="F12" s="35" t="s">
        <v>495</v>
      </c>
      <c r="G12" s="36">
        <v>10</v>
      </c>
      <c r="H12" s="36">
        <v>5</v>
      </c>
      <c r="I12" s="37">
        <v>8</v>
      </c>
      <c r="J12" s="37" t="s">
        <v>99</v>
      </c>
      <c r="K12" s="37">
        <v>10</v>
      </c>
      <c r="L12" s="38">
        <f>SUM(G12:K12)</f>
        <v>33</v>
      </c>
    </row>
    <row r="13" spans="1:12">
      <c r="A13" s="34">
        <f t="shared" si="0"/>
        <v>8</v>
      </c>
      <c r="B13" s="35" t="s">
        <v>213</v>
      </c>
      <c r="C13" s="35" t="s">
        <v>456</v>
      </c>
      <c r="D13" s="35">
        <v>84</v>
      </c>
      <c r="E13" s="35" t="s">
        <v>496</v>
      </c>
      <c r="F13" s="35" t="s">
        <v>494</v>
      </c>
      <c r="G13" s="36">
        <v>11</v>
      </c>
      <c r="H13" s="36">
        <v>12</v>
      </c>
      <c r="I13" s="37">
        <v>11</v>
      </c>
      <c r="J13" s="37">
        <v>11</v>
      </c>
      <c r="K13" s="37">
        <v>1</v>
      </c>
      <c r="L13" s="38">
        <v>34</v>
      </c>
    </row>
    <row r="14" spans="1:12">
      <c r="A14" s="34">
        <f t="shared" si="0"/>
        <v>9</v>
      </c>
      <c r="B14" s="35" t="s">
        <v>497</v>
      </c>
      <c r="C14" s="35" t="s">
        <v>465</v>
      </c>
      <c r="D14" s="35">
        <v>88</v>
      </c>
      <c r="E14" s="35" t="s">
        <v>493</v>
      </c>
      <c r="F14" s="35" t="s">
        <v>495</v>
      </c>
      <c r="G14" s="36">
        <v>4</v>
      </c>
      <c r="H14" s="36">
        <v>9</v>
      </c>
      <c r="I14" s="37" t="s">
        <v>99</v>
      </c>
      <c r="J14" s="37">
        <v>7</v>
      </c>
      <c r="K14" s="37">
        <v>16</v>
      </c>
      <c r="L14" s="38">
        <f>SUM(G14:K14)</f>
        <v>36</v>
      </c>
    </row>
    <row r="15" spans="1:12">
      <c r="A15" s="34">
        <f t="shared" si="0"/>
        <v>10</v>
      </c>
      <c r="B15" s="35" t="s">
        <v>235</v>
      </c>
      <c r="C15" s="35" t="s">
        <v>462</v>
      </c>
      <c r="D15" s="35">
        <v>87</v>
      </c>
      <c r="E15" s="35" t="s">
        <v>496</v>
      </c>
      <c r="F15" s="35" t="s">
        <v>494</v>
      </c>
      <c r="G15" s="36">
        <v>12</v>
      </c>
      <c r="H15" s="36">
        <v>13</v>
      </c>
      <c r="I15" s="37">
        <v>1</v>
      </c>
      <c r="J15" s="37">
        <v>10</v>
      </c>
      <c r="K15" s="37" t="s">
        <v>99</v>
      </c>
      <c r="L15" s="38">
        <f>SUM(G15:K15)</f>
        <v>36</v>
      </c>
    </row>
    <row r="16" spans="1:12">
      <c r="A16" s="34">
        <f t="shared" si="0"/>
        <v>11</v>
      </c>
      <c r="B16" s="35" t="s">
        <v>498</v>
      </c>
      <c r="C16" s="35" t="s">
        <v>461</v>
      </c>
      <c r="D16" s="35">
        <v>88</v>
      </c>
      <c r="E16" s="35" t="s">
        <v>493</v>
      </c>
      <c r="F16" s="35" t="s">
        <v>495</v>
      </c>
      <c r="G16" s="36">
        <v>7</v>
      </c>
      <c r="H16" s="36">
        <v>10</v>
      </c>
      <c r="I16" s="37">
        <v>9</v>
      </c>
      <c r="J16" s="37">
        <v>19</v>
      </c>
      <c r="K16" s="37">
        <v>12</v>
      </c>
      <c r="L16" s="38">
        <v>38</v>
      </c>
    </row>
    <row r="17" spans="1:12">
      <c r="A17" s="34">
        <f t="shared" si="0"/>
        <v>12</v>
      </c>
      <c r="B17" s="35" t="s">
        <v>499</v>
      </c>
      <c r="C17" s="35" t="s">
        <v>500</v>
      </c>
      <c r="D17" s="35">
        <v>86</v>
      </c>
      <c r="E17" s="35" t="s">
        <v>493</v>
      </c>
      <c r="F17" s="35" t="s">
        <v>494</v>
      </c>
      <c r="G17" s="36">
        <v>13</v>
      </c>
      <c r="H17" s="36">
        <v>14</v>
      </c>
      <c r="I17" s="37">
        <v>13</v>
      </c>
      <c r="J17" s="37">
        <v>9</v>
      </c>
      <c r="K17" s="37">
        <v>4</v>
      </c>
      <c r="L17" s="38">
        <v>39</v>
      </c>
    </row>
    <row r="18" spans="1:12">
      <c r="A18" s="34">
        <f t="shared" si="0"/>
        <v>13</v>
      </c>
      <c r="B18" s="35" t="s">
        <v>501</v>
      </c>
      <c r="C18" s="35" t="s">
        <v>502</v>
      </c>
      <c r="D18" s="35">
        <v>75</v>
      </c>
      <c r="E18" s="35" t="s">
        <v>493</v>
      </c>
      <c r="F18" s="35" t="s">
        <v>494</v>
      </c>
      <c r="G18" s="36">
        <v>19</v>
      </c>
      <c r="H18" s="36">
        <v>15</v>
      </c>
      <c r="I18" s="37">
        <v>16</v>
      </c>
      <c r="J18" s="37">
        <v>4</v>
      </c>
      <c r="K18" s="37">
        <v>6</v>
      </c>
      <c r="L18" s="38">
        <v>41</v>
      </c>
    </row>
    <row r="19" spans="1:12">
      <c r="A19" s="34">
        <f t="shared" si="0"/>
        <v>14</v>
      </c>
      <c r="B19" s="35" t="s">
        <v>503</v>
      </c>
      <c r="C19" s="35" t="s">
        <v>459</v>
      </c>
      <c r="D19" s="35">
        <v>90</v>
      </c>
      <c r="E19" s="35" t="s">
        <v>493</v>
      </c>
      <c r="F19" s="35" t="s">
        <v>495</v>
      </c>
      <c r="G19" s="36">
        <v>8</v>
      </c>
      <c r="H19" s="36">
        <v>6</v>
      </c>
      <c r="I19" s="37">
        <v>12</v>
      </c>
      <c r="J19" s="37">
        <v>15</v>
      </c>
      <c r="K19" s="37">
        <v>19</v>
      </c>
      <c r="L19" s="38">
        <v>41</v>
      </c>
    </row>
    <row r="20" spans="1:12">
      <c r="A20" s="34">
        <f t="shared" si="0"/>
        <v>15</v>
      </c>
      <c r="B20" s="35" t="s">
        <v>321</v>
      </c>
      <c r="C20" s="35" t="s">
        <v>504</v>
      </c>
      <c r="D20" s="35">
        <v>86</v>
      </c>
      <c r="E20" s="35" t="s">
        <v>496</v>
      </c>
      <c r="F20" s="35" t="s">
        <v>494</v>
      </c>
      <c r="G20" s="36">
        <v>15</v>
      </c>
      <c r="H20" s="36">
        <v>16</v>
      </c>
      <c r="I20" s="37">
        <v>14</v>
      </c>
      <c r="J20" s="37">
        <v>8</v>
      </c>
      <c r="K20" s="37">
        <v>5</v>
      </c>
      <c r="L20" s="38">
        <v>42</v>
      </c>
    </row>
    <row r="21" spans="1:12">
      <c r="A21" s="34">
        <f t="shared" si="0"/>
        <v>16</v>
      </c>
      <c r="B21" s="35" t="s">
        <v>225</v>
      </c>
      <c r="C21" s="35" t="s">
        <v>464</v>
      </c>
      <c r="D21" s="35">
        <v>87</v>
      </c>
      <c r="E21" s="35" t="s">
        <v>496</v>
      </c>
      <c r="F21" s="35" t="s">
        <v>494</v>
      </c>
      <c r="G21" s="36">
        <v>14</v>
      </c>
      <c r="H21" s="36">
        <v>11</v>
      </c>
      <c r="I21" s="37">
        <v>10</v>
      </c>
      <c r="J21" s="37">
        <v>13</v>
      </c>
      <c r="K21" s="37">
        <v>13</v>
      </c>
      <c r="L21" s="38">
        <v>47</v>
      </c>
    </row>
    <row r="22" spans="1:12">
      <c r="A22" s="34">
        <f t="shared" si="0"/>
        <v>17</v>
      </c>
      <c r="B22" s="35" t="s">
        <v>328</v>
      </c>
      <c r="C22" s="35" t="s">
        <v>469</v>
      </c>
      <c r="D22" s="35">
        <v>88</v>
      </c>
      <c r="E22" s="35" t="s">
        <v>496</v>
      </c>
      <c r="F22" s="35" t="s">
        <v>495</v>
      </c>
      <c r="G22" s="36">
        <v>17</v>
      </c>
      <c r="H22" s="36">
        <v>17</v>
      </c>
      <c r="I22" s="37">
        <v>15</v>
      </c>
      <c r="J22" s="37">
        <v>20</v>
      </c>
      <c r="K22" s="37">
        <v>8</v>
      </c>
      <c r="L22" s="38">
        <v>57</v>
      </c>
    </row>
    <row r="23" spans="1:12">
      <c r="A23" s="34">
        <f t="shared" si="0"/>
        <v>18</v>
      </c>
      <c r="B23" s="35" t="s">
        <v>363</v>
      </c>
      <c r="C23" s="35" t="s">
        <v>471</v>
      </c>
      <c r="D23" s="35">
        <v>89</v>
      </c>
      <c r="E23" s="35" t="s">
        <v>493</v>
      </c>
      <c r="F23" s="35" t="s">
        <v>495</v>
      </c>
      <c r="G23" s="36">
        <v>16</v>
      </c>
      <c r="H23" s="36">
        <v>18</v>
      </c>
      <c r="I23" s="37" t="s">
        <v>99</v>
      </c>
      <c r="J23" s="37">
        <v>12</v>
      </c>
      <c r="K23" s="37">
        <v>15</v>
      </c>
      <c r="L23" s="38">
        <f>SUM(G23:K23)</f>
        <v>61</v>
      </c>
    </row>
    <row r="24" spans="1:12">
      <c r="A24" s="34">
        <f t="shared" si="0"/>
        <v>19</v>
      </c>
      <c r="B24" s="35" t="s">
        <v>349</v>
      </c>
      <c r="C24" s="35" t="s">
        <v>473</v>
      </c>
      <c r="D24" s="35">
        <v>89</v>
      </c>
      <c r="E24" s="35" t="s">
        <v>505</v>
      </c>
      <c r="F24" s="35" t="s">
        <v>494</v>
      </c>
      <c r="G24" s="36">
        <v>18</v>
      </c>
      <c r="H24" s="36" t="s">
        <v>506</v>
      </c>
      <c r="I24" s="37">
        <v>17</v>
      </c>
      <c r="J24" s="37">
        <v>21</v>
      </c>
      <c r="K24" s="37">
        <v>17</v>
      </c>
      <c r="L24" s="38">
        <f>SUM(G24:K24)</f>
        <v>73</v>
      </c>
    </row>
    <row r="25" spans="1:12">
      <c r="A25" s="34">
        <f t="shared" si="0"/>
        <v>20</v>
      </c>
      <c r="B25" s="35" t="s">
        <v>252</v>
      </c>
      <c r="C25" s="35" t="s">
        <v>470</v>
      </c>
      <c r="D25" s="35">
        <v>90</v>
      </c>
      <c r="E25" s="35" t="s">
        <v>496</v>
      </c>
      <c r="F25" s="35" t="s">
        <v>495</v>
      </c>
      <c r="G25" s="36" t="s">
        <v>507</v>
      </c>
      <c r="H25" s="36" t="s">
        <v>507</v>
      </c>
      <c r="I25" s="37" t="s">
        <v>507</v>
      </c>
      <c r="J25" s="37">
        <v>14</v>
      </c>
      <c r="K25" s="37">
        <v>11</v>
      </c>
      <c r="L25" s="38">
        <v>75</v>
      </c>
    </row>
    <row r="26" spans="1:12">
      <c r="A26" s="34">
        <f t="shared" si="0"/>
        <v>21</v>
      </c>
      <c r="B26" s="35" t="s">
        <v>508</v>
      </c>
      <c r="C26" s="35" t="s">
        <v>509</v>
      </c>
      <c r="D26" s="35">
        <v>91</v>
      </c>
      <c r="E26" s="35" t="s">
        <v>493</v>
      </c>
      <c r="F26" s="35" t="s">
        <v>495</v>
      </c>
      <c r="G26" s="36">
        <v>22</v>
      </c>
      <c r="H26" s="36">
        <v>19</v>
      </c>
      <c r="I26" s="37">
        <v>18</v>
      </c>
      <c r="J26" s="37">
        <v>17</v>
      </c>
      <c r="K26" s="37">
        <v>23</v>
      </c>
      <c r="L26" s="38">
        <v>76</v>
      </c>
    </row>
    <row r="27" spans="1:12">
      <c r="A27" s="34">
        <f t="shared" si="0"/>
        <v>22</v>
      </c>
      <c r="B27" s="35" t="s">
        <v>366</v>
      </c>
      <c r="C27" s="35" t="s">
        <v>510</v>
      </c>
      <c r="D27" s="35">
        <v>93</v>
      </c>
      <c r="E27" s="35" t="s">
        <v>496</v>
      </c>
      <c r="F27" s="35" t="s">
        <v>495</v>
      </c>
      <c r="G27" s="36">
        <v>20</v>
      </c>
      <c r="H27" s="36" t="s">
        <v>99</v>
      </c>
      <c r="I27" s="36" t="s">
        <v>99</v>
      </c>
      <c r="J27" s="37">
        <v>22</v>
      </c>
      <c r="K27" s="37">
        <v>18</v>
      </c>
      <c r="L27" s="38">
        <v>85</v>
      </c>
    </row>
    <row r="28" spans="1:12">
      <c r="A28" s="34">
        <f t="shared" si="0"/>
        <v>23</v>
      </c>
      <c r="B28" s="35" t="s">
        <v>511</v>
      </c>
      <c r="C28" s="35" t="s">
        <v>512</v>
      </c>
      <c r="D28" s="35">
        <v>90</v>
      </c>
      <c r="E28" s="35" t="s">
        <v>496</v>
      </c>
      <c r="F28" s="35" t="s">
        <v>495</v>
      </c>
      <c r="G28" s="36">
        <v>23</v>
      </c>
      <c r="H28" s="36" t="s">
        <v>99</v>
      </c>
      <c r="I28" s="36" t="s">
        <v>99</v>
      </c>
      <c r="J28" s="37">
        <v>18</v>
      </c>
      <c r="K28" s="37">
        <v>20</v>
      </c>
      <c r="L28" s="38">
        <v>86</v>
      </c>
    </row>
    <row r="29" spans="1:12">
      <c r="A29" s="34">
        <f t="shared" si="0"/>
        <v>24</v>
      </c>
      <c r="B29" s="35" t="s">
        <v>513</v>
      </c>
      <c r="C29" s="35" t="s">
        <v>514</v>
      </c>
      <c r="D29" s="35">
        <v>92</v>
      </c>
      <c r="E29" s="35" t="s">
        <v>493</v>
      </c>
      <c r="F29" s="35" t="s">
        <v>495</v>
      </c>
      <c r="G29" s="36">
        <v>21</v>
      </c>
      <c r="H29" s="36" t="s">
        <v>99</v>
      </c>
      <c r="I29" s="36" t="s">
        <v>99</v>
      </c>
      <c r="J29" s="37">
        <v>23</v>
      </c>
      <c r="K29" s="37">
        <v>22</v>
      </c>
      <c r="L29" s="38">
        <v>91</v>
      </c>
    </row>
    <row r="30" spans="1:12">
      <c r="A30" s="34">
        <f t="shared" si="0"/>
        <v>25</v>
      </c>
      <c r="B30" s="35" t="s">
        <v>515</v>
      </c>
      <c r="C30" s="35" t="s">
        <v>516</v>
      </c>
      <c r="D30" s="35">
        <v>92</v>
      </c>
      <c r="E30" s="35" t="s">
        <v>493</v>
      </c>
      <c r="F30" s="35" t="s">
        <v>495</v>
      </c>
      <c r="G30" s="36" t="s">
        <v>99</v>
      </c>
      <c r="H30" s="36" t="s">
        <v>99</v>
      </c>
      <c r="I30" s="36" t="s">
        <v>99</v>
      </c>
      <c r="J30" s="37">
        <v>24</v>
      </c>
      <c r="K30" s="37">
        <v>21</v>
      </c>
      <c r="L30" s="38">
        <v>95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59"/>
  <sheetViews>
    <sheetView showGridLines="0" tabSelected="1" workbookViewId="0"/>
  </sheetViews>
  <sheetFormatPr defaultRowHeight="12.75"/>
  <cols>
    <col min="1" max="1" width="3.85546875" customWidth="1"/>
    <col min="2" max="2" width="7.5703125" customWidth="1"/>
    <col min="3" max="3" width="17" bestFit="1" customWidth="1"/>
    <col min="4" max="5" width="3" customWidth="1"/>
    <col min="6" max="6" width="3.140625" customWidth="1"/>
    <col min="7" max="9" width="2.7109375" customWidth="1"/>
    <col min="10" max="20" width="2.85546875" customWidth="1"/>
    <col min="21" max="28" width="3.28515625" customWidth="1"/>
    <col min="29" max="46" width="2.85546875" customWidth="1"/>
    <col min="47" max="47" width="4" customWidth="1"/>
    <col min="48" max="49" width="3" customWidth="1"/>
    <col min="50" max="50" width="3.140625" customWidth="1"/>
    <col min="51" max="51" width="7.5703125" customWidth="1"/>
  </cols>
  <sheetData>
    <row r="1" spans="1:54">
      <c r="A1" t="s">
        <v>517</v>
      </c>
    </row>
    <row r="2" spans="1:54" ht="20.25">
      <c r="C2" s="55" t="s">
        <v>518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3.5" thickBot="1">
      <c r="C3" s="71" t="s">
        <v>519</v>
      </c>
      <c r="D3" s="71"/>
      <c r="E3" s="71"/>
      <c r="F3" s="71"/>
      <c r="G3" s="71"/>
      <c r="H3" s="71"/>
      <c r="I3" s="71"/>
      <c r="J3" s="40"/>
      <c r="K3" s="40"/>
      <c r="L3" s="40"/>
      <c r="M3" s="40"/>
      <c r="N3" s="40"/>
      <c r="O3" s="40"/>
      <c r="P3" s="40"/>
      <c r="Q3" s="40"/>
    </row>
    <row r="4" spans="1:54">
      <c r="A4" s="31" t="s">
        <v>481</v>
      </c>
      <c r="B4" s="32" t="s">
        <v>482</v>
      </c>
      <c r="C4" s="32" t="s">
        <v>483</v>
      </c>
      <c r="D4" s="32" t="s">
        <v>484</v>
      </c>
      <c r="E4" s="32" t="s">
        <v>485</v>
      </c>
      <c r="F4" s="32" t="s">
        <v>486</v>
      </c>
      <c r="G4" s="32" t="s">
        <v>520</v>
      </c>
      <c r="H4" s="32" t="s">
        <v>521</v>
      </c>
      <c r="I4" s="32" t="s">
        <v>522</v>
      </c>
      <c r="J4" s="32" t="s">
        <v>523</v>
      </c>
      <c r="K4" s="32" t="s">
        <v>524</v>
      </c>
      <c r="L4" s="32" t="s">
        <v>525</v>
      </c>
      <c r="M4" s="32" t="s">
        <v>526</v>
      </c>
      <c r="N4" s="32" t="s">
        <v>527</v>
      </c>
      <c r="O4" s="32" t="s">
        <v>528</v>
      </c>
      <c r="P4" s="32" t="s">
        <v>529</v>
      </c>
      <c r="Q4" s="32" t="s">
        <v>530</v>
      </c>
      <c r="R4" s="32" t="s">
        <v>531</v>
      </c>
      <c r="S4" s="32" t="s">
        <v>532</v>
      </c>
      <c r="T4" s="32" t="s">
        <v>533</v>
      </c>
      <c r="U4" s="32" t="s">
        <v>534</v>
      </c>
      <c r="V4" s="32" t="s">
        <v>535</v>
      </c>
      <c r="W4" s="32" t="s">
        <v>536</v>
      </c>
      <c r="X4" s="32" t="s">
        <v>537</v>
      </c>
      <c r="Y4" s="32" t="s">
        <v>538</v>
      </c>
      <c r="Z4" s="32" t="s">
        <v>539</v>
      </c>
      <c r="AA4" s="32" t="s">
        <v>540</v>
      </c>
      <c r="AB4" s="32" t="s">
        <v>541</v>
      </c>
      <c r="AC4" s="32" t="s">
        <v>542</v>
      </c>
      <c r="AD4" s="32" t="s">
        <v>543</v>
      </c>
      <c r="AE4" s="32" t="s">
        <v>544</v>
      </c>
      <c r="AF4" s="32" t="s">
        <v>545</v>
      </c>
      <c r="AG4" s="32" t="s">
        <v>546</v>
      </c>
      <c r="AH4" s="32" t="s">
        <v>547</v>
      </c>
      <c r="AI4" s="32" t="s">
        <v>548</v>
      </c>
      <c r="AJ4" s="32" t="s">
        <v>549</v>
      </c>
      <c r="AK4" s="32" t="s">
        <v>550</v>
      </c>
      <c r="AL4" s="32" t="s">
        <v>551</v>
      </c>
      <c r="AM4" s="32" t="s">
        <v>552</v>
      </c>
      <c r="AN4" s="32" t="s">
        <v>553</v>
      </c>
      <c r="AO4" s="32" t="s">
        <v>554</v>
      </c>
      <c r="AP4" s="32" t="s">
        <v>555</v>
      </c>
      <c r="AQ4" s="32" t="s">
        <v>556</v>
      </c>
      <c r="AR4" s="32" t="s">
        <v>557</v>
      </c>
      <c r="AS4" s="32" t="s">
        <v>558</v>
      </c>
      <c r="AT4" s="32" t="s">
        <v>559</v>
      </c>
      <c r="AU4" s="33" t="s">
        <v>492</v>
      </c>
      <c r="AV4" s="32" t="s">
        <v>484</v>
      </c>
      <c r="AW4" s="32" t="s">
        <v>485</v>
      </c>
      <c r="AX4" s="32" t="s">
        <v>486</v>
      </c>
      <c r="AY4" s="41" t="s">
        <v>560</v>
      </c>
      <c r="AZ4" s="72" t="s">
        <v>483</v>
      </c>
      <c r="BA4" s="73"/>
      <c r="BB4" s="42"/>
    </row>
    <row r="5" spans="1:54">
      <c r="A5" s="34">
        <v>1</v>
      </c>
      <c r="B5" s="35" t="s">
        <v>97</v>
      </c>
      <c r="C5" s="35" t="s">
        <v>449</v>
      </c>
      <c r="D5" s="35">
        <v>80</v>
      </c>
      <c r="E5" s="35" t="s">
        <v>493</v>
      </c>
      <c r="F5" s="35" t="s">
        <v>494</v>
      </c>
      <c r="G5" s="43">
        <v>23</v>
      </c>
      <c r="H5" s="43">
        <v>23</v>
      </c>
      <c r="I5" s="43">
        <v>23</v>
      </c>
      <c r="J5" s="35">
        <v>1</v>
      </c>
      <c r="K5" s="35">
        <v>2</v>
      </c>
      <c r="L5" s="35">
        <v>1</v>
      </c>
      <c r="M5" s="35">
        <v>2</v>
      </c>
      <c r="N5" s="35">
        <v>2</v>
      </c>
      <c r="O5" s="36">
        <v>3</v>
      </c>
      <c r="P5" s="36">
        <v>3</v>
      </c>
      <c r="Q5" s="36">
        <v>3</v>
      </c>
      <c r="R5" s="36">
        <v>4</v>
      </c>
      <c r="S5" s="36">
        <v>3</v>
      </c>
      <c r="T5" s="36">
        <v>58</v>
      </c>
      <c r="U5" s="36">
        <v>2</v>
      </c>
      <c r="V5" s="36">
        <v>1</v>
      </c>
      <c r="W5" s="36">
        <v>6</v>
      </c>
      <c r="X5" s="36">
        <v>2</v>
      </c>
      <c r="Y5" s="36">
        <v>35</v>
      </c>
      <c r="Z5" s="36">
        <v>2</v>
      </c>
      <c r="AA5" s="36">
        <v>10</v>
      </c>
      <c r="AB5" s="36">
        <v>2</v>
      </c>
      <c r="AC5" s="36">
        <v>3</v>
      </c>
      <c r="AD5" s="36">
        <v>3</v>
      </c>
      <c r="AE5" s="36">
        <v>2</v>
      </c>
      <c r="AF5" s="36">
        <v>1</v>
      </c>
      <c r="AG5" s="36">
        <v>5</v>
      </c>
      <c r="AH5" s="36">
        <v>1</v>
      </c>
      <c r="AI5" s="36">
        <v>2</v>
      </c>
      <c r="AJ5" s="37">
        <v>4</v>
      </c>
      <c r="AK5" s="37">
        <v>3</v>
      </c>
      <c r="AL5" s="37">
        <v>2</v>
      </c>
      <c r="AM5" s="36">
        <v>58</v>
      </c>
      <c r="AN5" s="36">
        <v>35</v>
      </c>
      <c r="AO5" s="36">
        <v>23</v>
      </c>
      <c r="AP5" s="36">
        <v>23</v>
      </c>
      <c r="AQ5" s="36">
        <v>23</v>
      </c>
      <c r="AR5" s="36">
        <v>10</v>
      </c>
      <c r="AS5" s="36">
        <v>6</v>
      </c>
      <c r="AT5" s="36">
        <v>5</v>
      </c>
      <c r="AU5" s="38">
        <f t="shared" ref="AU5:AU43" si="0">SUM(G5:AL5)-SUM(AM5:AT5)</f>
        <v>54</v>
      </c>
      <c r="AV5" s="36">
        <f t="shared" ref="AV5:AV43" si="1">A5</f>
        <v>1</v>
      </c>
      <c r="AW5" s="35" t="str">
        <f t="shared" ref="AW5:AW43" si="2">E5</f>
        <v>M</v>
      </c>
      <c r="AX5" s="35" t="str">
        <f t="shared" ref="AX5:AX43" si="3">F5</f>
        <v>S</v>
      </c>
      <c r="AY5" s="44" t="str">
        <f t="shared" ref="AY5:AY43" si="4">B5</f>
        <v>ITA 1157</v>
      </c>
      <c r="AZ5" s="64" t="str">
        <f t="shared" ref="AZ5:AZ43" si="5">C5</f>
        <v>Piseddu Riccardo</v>
      </c>
      <c r="BA5" s="65"/>
      <c r="BB5" s="66"/>
    </row>
    <row r="6" spans="1:54">
      <c r="A6" s="34">
        <f t="shared" ref="A6:A43" si="6">A5 + 1</f>
        <v>2</v>
      </c>
      <c r="B6" s="35" t="s">
        <v>86</v>
      </c>
      <c r="C6" s="35" t="s">
        <v>451</v>
      </c>
      <c r="D6" s="35">
        <v>87</v>
      </c>
      <c r="E6" s="35" t="s">
        <v>493</v>
      </c>
      <c r="F6" s="35" t="s">
        <v>494</v>
      </c>
      <c r="G6" s="36">
        <v>1</v>
      </c>
      <c r="H6" s="36">
        <v>1</v>
      </c>
      <c r="I6" s="36">
        <v>3</v>
      </c>
      <c r="J6" s="35">
        <v>8</v>
      </c>
      <c r="K6" s="35">
        <v>20</v>
      </c>
      <c r="L6" s="35">
        <v>7</v>
      </c>
      <c r="M6" s="35">
        <v>5</v>
      </c>
      <c r="N6" s="35">
        <v>1</v>
      </c>
      <c r="O6" s="36">
        <v>2</v>
      </c>
      <c r="P6" s="36">
        <v>4</v>
      </c>
      <c r="Q6" s="36">
        <v>9</v>
      </c>
      <c r="R6" s="36">
        <v>3</v>
      </c>
      <c r="S6" s="36">
        <v>1</v>
      </c>
      <c r="T6" s="36">
        <v>2</v>
      </c>
      <c r="U6" s="36">
        <v>6</v>
      </c>
      <c r="V6" s="36">
        <v>2</v>
      </c>
      <c r="W6" s="36">
        <v>9</v>
      </c>
      <c r="X6" s="36">
        <v>35</v>
      </c>
      <c r="Y6" s="36">
        <v>1</v>
      </c>
      <c r="Z6" s="36">
        <v>6</v>
      </c>
      <c r="AA6" s="36">
        <v>5</v>
      </c>
      <c r="AB6" s="36">
        <v>1</v>
      </c>
      <c r="AC6" s="36">
        <v>5</v>
      </c>
      <c r="AD6" s="36">
        <v>4</v>
      </c>
      <c r="AE6" s="36">
        <v>1</v>
      </c>
      <c r="AF6" s="36">
        <v>9</v>
      </c>
      <c r="AG6" s="36">
        <v>2</v>
      </c>
      <c r="AH6" s="36">
        <v>9</v>
      </c>
      <c r="AI6" s="36">
        <v>1</v>
      </c>
      <c r="AJ6" s="37">
        <v>2</v>
      </c>
      <c r="AK6" s="37">
        <v>2</v>
      </c>
      <c r="AL6" s="37">
        <v>3</v>
      </c>
      <c r="AM6" s="36">
        <v>35</v>
      </c>
      <c r="AN6" s="35">
        <v>20</v>
      </c>
      <c r="AO6" s="36">
        <v>9</v>
      </c>
      <c r="AP6" s="36">
        <v>9</v>
      </c>
      <c r="AQ6" s="36">
        <v>9</v>
      </c>
      <c r="AR6" s="36">
        <v>9</v>
      </c>
      <c r="AS6" s="35">
        <v>8</v>
      </c>
      <c r="AT6" s="35">
        <v>7</v>
      </c>
      <c r="AU6" s="38">
        <f t="shared" si="0"/>
        <v>64</v>
      </c>
      <c r="AV6" s="36">
        <f t="shared" si="1"/>
        <v>2</v>
      </c>
      <c r="AW6" s="35" t="str">
        <f t="shared" si="2"/>
        <v>M</v>
      </c>
      <c r="AX6" s="35" t="str">
        <f t="shared" si="3"/>
        <v>S</v>
      </c>
      <c r="AY6" s="44" t="str">
        <f t="shared" si="4"/>
        <v>ITA 1167</v>
      </c>
      <c r="AZ6" s="64" t="str">
        <f t="shared" si="5"/>
        <v>Pelosini Tommaso</v>
      </c>
      <c r="BA6" s="65"/>
      <c r="BB6" s="66"/>
    </row>
    <row r="7" spans="1:54">
      <c r="A7" s="34">
        <f t="shared" si="6"/>
        <v>3</v>
      </c>
      <c r="B7" s="35" t="s">
        <v>112</v>
      </c>
      <c r="C7" s="35" t="s">
        <v>452</v>
      </c>
      <c r="D7" s="35">
        <v>81</v>
      </c>
      <c r="E7" s="35" t="s">
        <v>493</v>
      </c>
      <c r="F7" s="35" t="s">
        <v>494</v>
      </c>
      <c r="G7" s="36">
        <v>2</v>
      </c>
      <c r="H7" s="36">
        <v>15</v>
      </c>
      <c r="I7" s="36">
        <v>4</v>
      </c>
      <c r="J7" s="35">
        <v>10</v>
      </c>
      <c r="K7" s="35">
        <v>8</v>
      </c>
      <c r="L7" s="35">
        <v>9</v>
      </c>
      <c r="M7" s="35">
        <v>4</v>
      </c>
      <c r="N7" s="35">
        <v>6</v>
      </c>
      <c r="O7" s="36">
        <v>3</v>
      </c>
      <c r="P7" s="36">
        <v>6</v>
      </c>
      <c r="Q7" s="36">
        <v>5</v>
      </c>
      <c r="R7" s="36">
        <v>11</v>
      </c>
      <c r="S7" s="36">
        <v>6</v>
      </c>
      <c r="T7" s="36">
        <v>5</v>
      </c>
      <c r="U7" s="36">
        <v>9</v>
      </c>
      <c r="V7" s="36">
        <v>3</v>
      </c>
      <c r="W7" s="36">
        <v>15</v>
      </c>
      <c r="X7" s="36">
        <v>35</v>
      </c>
      <c r="Y7" s="36">
        <v>35</v>
      </c>
      <c r="Z7" s="36">
        <v>5</v>
      </c>
      <c r="AA7" s="36">
        <v>9</v>
      </c>
      <c r="AB7" s="36">
        <v>5</v>
      </c>
      <c r="AC7" s="36">
        <v>8</v>
      </c>
      <c r="AD7" s="36">
        <v>5</v>
      </c>
      <c r="AE7" s="36">
        <v>4</v>
      </c>
      <c r="AF7" s="36">
        <v>2</v>
      </c>
      <c r="AG7" s="36">
        <v>26</v>
      </c>
      <c r="AH7" s="36">
        <v>2</v>
      </c>
      <c r="AI7" s="36">
        <v>3</v>
      </c>
      <c r="AJ7" s="37">
        <v>3</v>
      </c>
      <c r="AK7" s="37">
        <v>1</v>
      </c>
      <c r="AL7" s="37">
        <v>26</v>
      </c>
      <c r="AM7" s="36">
        <v>35</v>
      </c>
      <c r="AN7" s="36">
        <v>35</v>
      </c>
      <c r="AO7" s="36">
        <v>26</v>
      </c>
      <c r="AP7" s="37">
        <v>26</v>
      </c>
      <c r="AQ7" s="36">
        <v>15</v>
      </c>
      <c r="AR7" s="36">
        <v>15</v>
      </c>
      <c r="AS7" s="36">
        <v>11</v>
      </c>
      <c r="AT7" s="35">
        <v>10</v>
      </c>
      <c r="AU7" s="38">
        <f t="shared" si="0"/>
        <v>117</v>
      </c>
      <c r="AV7" s="36">
        <f t="shared" si="1"/>
        <v>3</v>
      </c>
      <c r="AW7" s="35" t="str">
        <f t="shared" si="2"/>
        <v>M</v>
      </c>
      <c r="AX7" s="35" t="str">
        <f t="shared" si="3"/>
        <v>S</v>
      </c>
      <c r="AY7" s="44" t="str">
        <f t="shared" si="4"/>
        <v>ITA 1147</v>
      </c>
      <c r="AZ7" s="64" t="str">
        <f t="shared" si="5"/>
        <v>Severgnini Stefano</v>
      </c>
      <c r="BA7" s="65"/>
      <c r="BB7" s="66"/>
    </row>
    <row r="8" spans="1:54">
      <c r="A8" s="34">
        <f t="shared" si="6"/>
        <v>4</v>
      </c>
      <c r="B8" s="35" t="s">
        <v>213</v>
      </c>
      <c r="C8" s="35" t="s">
        <v>456</v>
      </c>
      <c r="D8" s="35">
        <v>84</v>
      </c>
      <c r="E8" s="35" t="s">
        <v>496</v>
      </c>
      <c r="F8" s="35" t="s">
        <v>494</v>
      </c>
      <c r="G8" s="36">
        <v>13</v>
      </c>
      <c r="H8" s="36">
        <v>2</v>
      </c>
      <c r="I8" s="36">
        <v>11</v>
      </c>
      <c r="J8" s="35">
        <v>6</v>
      </c>
      <c r="K8" s="35">
        <v>4</v>
      </c>
      <c r="L8" s="35">
        <v>14</v>
      </c>
      <c r="M8" s="35">
        <v>3</v>
      </c>
      <c r="N8" s="35">
        <v>4</v>
      </c>
      <c r="O8" s="36">
        <v>26</v>
      </c>
      <c r="P8" s="36">
        <v>26</v>
      </c>
      <c r="Q8" s="36">
        <v>21</v>
      </c>
      <c r="R8" s="36">
        <v>9</v>
      </c>
      <c r="S8" s="36">
        <v>27</v>
      </c>
      <c r="T8" s="36">
        <v>32</v>
      </c>
      <c r="U8" s="36">
        <v>7</v>
      </c>
      <c r="V8" s="36">
        <v>8</v>
      </c>
      <c r="W8" s="36">
        <v>7</v>
      </c>
      <c r="X8" s="36">
        <v>4</v>
      </c>
      <c r="Y8" s="36">
        <v>35</v>
      </c>
      <c r="Z8" s="36">
        <v>17</v>
      </c>
      <c r="AA8" s="36">
        <v>7</v>
      </c>
      <c r="AB8" s="36">
        <v>9</v>
      </c>
      <c r="AC8" s="36">
        <v>2</v>
      </c>
      <c r="AD8" s="36">
        <v>26</v>
      </c>
      <c r="AE8" s="36">
        <v>10</v>
      </c>
      <c r="AF8" s="36">
        <v>12</v>
      </c>
      <c r="AG8" s="36">
        <v>3</v>
      </c>
      <c r="AH8" s="36">
        <v>11</v>
      </c>
      <c r="AI8" s="36">
        <v>12</v>
      </c>
      <c r="AJ8" s="37">
        <v>11</v>
      </c>
      <c r="AK8" s="37">
        <v>11</v>
      </c>
      <c r="AL8" s="37">
        <v>1</v>
      </c>
      <c r="AM8" s="36">
        <v>35</v>
      </c>
      <c r="AN8" s="36">
        <v>32</v>
      </c>
      <c r="AO8" s="36">
        <v>27</v>
      </c>
      <c r="AP8" s="36">
        <v>26</v>
      </c>
      <c r="AQ8" s="36">
        <v>26</v>
      </c>
      <c r="AR8" s="36">
        <v>26</v>
      </c>
      <c r="AS8" s="36">
        <v>21</v>
      </c>
      <c r="AT8" s="36">
        <v>17</v>
      </c>
      <c r="AU8" s="38">
        <f t="shared" si="0"/>
        <v>181</v>
      </c>
      <c r="AV8" s="36">
        <f t="shared" si="1"/>
        <v>4</v>
      </c>
      <c r="AW8" s="35" t="str">
        <f t="shared" si="2"/>
        <v>F</v>
      </c>
      <c r="AX8" s="35" t="str">
        <f t="shared" si="3"/>
        <v>S</v>
      </c>
      <c r="AY8" s="44" t="str">
        <f t="shared" si="4"/>
        <v>ITA 1158</v>
      </c>
      <c r="AZ8" s="64" t="str">
        <f t="shared" si="5"/>
        <v>Colombo Daniela</v>
      </c>
      <c r="BA8" s="65"/>
      <c r="BB8" s="66"/>
    </row>
    <row r="9" spans="1:54">
      <c r="A9" s="34">
        <f t="shared" si="6"/>
        <v>5</v>
      </c>
      <c r="B9" s="35" t="s">
        <v>139</v>
      </c>
      <c r="C9" s="35" t="s">
        <v>466</v>
      </c>
      <c r="D9" s="35">
        <v>89</v>
      </c>
      <c r="E9" s="35" t="s">
        <v>493</v>
      </c>
      <c r="F9" s="35" t="s">
        <v>495</v>
      </c>
      <c r="G9" s="36">
        <v>10</v>
      </c>
      <c r="H9" s="36">
        <v>9</v>
      </c>
      <c r="I9" s="36">
        <v>2</v>
      </c>
      <c r="J9" s="35">
        <v>16</v>
      </c>
      <c r="K9" s="35">
        <v>18</v>
      </c>
      <c r="L9" s="35">
        <v>10</v>
      </c>
      <c r="M9" s="35">
        <v>14</v>
      </c>
      <c r="N9" s="35">
        <v>14</v>
      </c>
      <c r="O9" s="36">
        <v>10</v>
      </c>
      <c r="P9" s="36">
        <v>11</v>
      </c>
      <c r="Q9" s="36">
        <v>7</v>
      </c>
      <c r="R9" s="36">
        <v>19</v>
      </c>
      <c r="S9" s="36">
        <v>17</v>
      </c>
      <c r="T9" s="36">
        <v>10</v>
      </c>
      <c r="U9" s="36">
        <v>19</v>
      </c>
      <c r="V9" s="36">
        <v>10</v>
      </c>
      <c r="W9" s="36">
        <v>4</v>
      </c>
      <c r="X9" s="36">
        <v>14</v>
      </c>
      <c r="Y9" s="36">
        <v>10</v>
      </c>
      <c r="Z9" s="36">
        <v>9</v>
      </c>
      <c r="AA9" s="36">
        <v>17</v>
      </c>
      <c r="AB9" s="36">
        <v>3</v>
      </c>
      <c r="AC9" s="36">
        <v>14</v>
      </c>
      <c r="AD9" s="36">
        <v>14</v>
      </c>
      <c r="AE9" s="36">
        <v>8</v>
      </c>
      <c r="AF9" s="36">
        <v>15</v>
      </c>
      <c r="AG9" s="36">
        <v>16</v>
      </c>
      <c r="AH9" s="36">
        <v>6</v>
      </c>
      <c r="AI9" s="36">
        <v>4</v>
      </c>
      <c r="AJ9" s="37">
        <v>5</v>
      </c>
      <c r="AK9" s="37">
        <v>16</v>
      </c>
      <c r="AL9" s="37">
        <v>14</v>
      </c>
      <c r="AM9" s="36">
        <v>19</v>
      </c>
      <c r="AN9" s="36">
        <v>19</v>
      </c>
      <c r="AO9" s="35">
        <v>18</v>
      </c>
      <c r="AP9" s="36">
        <v>17</v>
      </c>
      <c r="AQ9" s="36">
        <v>17</v>
      </c>
      <c r="AR9" s="36">
        <v>16</v>
      </c>
      <c r="AS9" s="37">
        <v>16</v>
      </c>
      <c r="AT9" s="35">
        <v>16</v>
      </c>
      <c r="AU9" s="38">
        <f t="shared" si="0"/>
        <v>227</v>
      </c>
      <c r="AV9" s="36">
        <f t="shared" si="1"/>
        <v>5</v>
      </c>
      <c r="AW9" s="35" t="str">
        <f t="shared" si="2"/>
        <v>M</v>
      </c>
      <c r="AX9" s="35" t="str">
        <f t="shared" si="3"/>
        <v>J</v>
      </c>
      <c r="AY9" s="44" t="str">
        <f t="shared" si="4"/>
        <v>ITA 1175</v>
      </c>
      <c r="AZ9" s="64" t="str">
        <f t="shared" si="5"/>
        <v>Ferracuti Andrea</v>
      </c>
      <c r="BA9" s="65"/>
      <c r="BB9" s="66"/>
    </row>
    <row r="10" spans="1:54">
      <c r="A10" s="34">
        <f t="shared" si="6"/>
        <v>6</v>
      </c>
      <c r="B10" s="35" t="s">
        <v>498</v>
      </c>
      <c r="C10" s="35" t="s">
        <v>461</v>
      </c>
      <c r="D10" s="35">
        <v>88</v>
      </c>
      <c r="E10" s="35" t="s">
        <v>493</v>
      </c>
      <c r="F10" s="35" t="s">
        <v>495</v>
      </c>
      <c r="G10" s="36">
        <v>7</v>
      </c>
      <c r="H10" s="36">
        <v>4</v>
      </c>
      <c r="I10" s="36">
        <v>5</v>
      </c>
      <c r="J10" s="35">
        <v>7</v>
      </c>
      <c r="K10" s="35">
        <v>9</v>
      </c>
      <c r="L10" s="35">
        <v>8</v>
      </c>
      <c r="M10" s="35">
        <v>15</v>
      </c>
      <c r="N10" s="35">
        <v>5</v>
      </c>
      <c r="O10" s="36">
        <v>20</v>
      </c>
      <c r="P10" s="36">
        <v>25</v>
      </c>
      <c r="Q10" s="36">
        <v>29</v>
      </c>
      <c r="R10" s="36">
        <v>24</v>
      </c>
      <c r="S10" s="36">
        <v>34</v>
      </c>
      <c r="T10" s="36">
        <v>26</v>
      </c>
      <c r="U10" s="36">
        <v>17</v>
      </c>
      <c r="V10" s="36">
        <v>7</v>
      </c>
      <c r="W10" s="36">
        <v>21</v>
      </c>
      <c r="X10" s="36">
        <v>6</v>
      </c>
      <c r="Y10" s="36">
        <v>6</v>
      </c>
      <c r="Z10" s="36">
        <v>19</v>
      </c>
      <c r="AA10" s="36">
        <v>16</v>
      </c>
      <c r="AB10" s="36">
        <v>18</v>
      </c>
      <c r="AC10" s="36">
        <v>19</v>
      </c>
      <c r="AD10" s="36">
        <v>17</v>
      </c>
      <c r="AE10" s="36">
        <v>3</v>
      </c>
      <c r="AF10" s="36">
        <v>4</v>
      </c>
      <c r="AG10" s="36">
        <v>12</v>
      </c>
      <c r="AH10" s="36">
        <v>7</v>
      </c>
      <c r="AI10" s="36">
        <v>10</v>
      </c>
      <c r="AJ10" s="37">
        <v>9</v>
      </c>
      <c r="AK10" s="37">
        <v>19</v>
      </c>
      <c r="AL10" s="37">
        <v>12</v>
      </c>
      <c r="AM10" s="36">
        <v>34</v>
      </c>
      <c r="AN10" s="36">
        <v>29</v>
      </c>
      <c r="AO10" s="36">
        <v>26</v>
      </c>
      <c r="AP10" s="36">
        <v>25</v>
      </c>
      <c r="AQ10" s="36">
        <v>24</v>
      </c>
      <c r="AR10" s="36">
        <v>21</v>
      </c>
      <c r="AS10" s="36">
        <v>20</v>
      </c>
      <c r="AT10" s="36">
        <v>19</v>
      </c>
      <c r="AU10" s="38">
        <f t="shared" si="0"/>
        <v>242</v>
      </c>
      <c r="AV10" s="36">
        <f t="shared" si="1"/>
        <v>6</v>
      </c>
      <c r="AW10" s="35" t="str">
        <f t="shared" si="2"/>
        <v>M</v>
      </c>
      <c r="AX10" s="35" t="str">
        <f t="shared" si="3"/>
        <v>J</v>
      </c>
      <c r="AY10" s="44" t="str">
        <f t="shared" si="4"/>
        <v>ITA  1178</v>
      </c>
      <c r="AZ10" s="64" t="str">
        <f t="shared" si="5"/>
        <v>Mecini Pietro</v>
      </c>
      <c r="BA10" s="65"/>
      <c r="BB10" s="45"/>
    </row>
    <row r="11" spans="1:54">
      <c r="A11" s="34">
        <f t="shared" si="6"/>
        <v>7</v>
      </c>
      <c r="B11" s="35" t="s">
        <v>154</v>
      </c>
      <c r="C11" s="35" t="s">
        <v>463</v>
      </c>
      <c r="D11" s="35">
        <v>89</v>
      </c>
      <c r="E11" s="35" t="s">
        <v>496</v>
      </c>
      <c r="F11" s="35" t="s">
        <v>495</v>
      </c>
      <c r="G11" s="36">
        <v>11</v>
      </c>
      <c r="H11" s="36">
        <v>6</v>
      </c>
      <c r="I11" s="36">
        <v>10</v>
      </c>
      <c r="J11" s="35">
        <v>14</v>
      </c>
      <c r="K11" s="35">
        <v>15</v>
      </c>
      <c r="L11" s="35">
        <v>13</v>
      </c>
      <c r="M11" s="35">
        <v>11</v>
      </c>
      <c r="N11" s="35">
        <v>7</v>
      </c>
      <c r="O11" s="36">
        <v>8</v>
      </c>
      <c r="P11" s="36">
        <v>13</v>
      </c>
      <c r="Q11" s="36">
        <v>30</v>
      </c>
      <c r="R11" s="36">
        <v>6</v>
      </c>
      <c r="S11" s="36">
        <v>21</v>
      </c>
      <c r="T11" s="36">
        <v>12</v>
      </c>
      <c r="U11" s="36">
        <v>16</v>
      </c>
      <c r="V11" s="36">
        <v>11</v>
      </c>
      <c r="W11" s="36">
        <v>17</v>
      </c>
      <c r="X11" s="36">
        <v>22</v>
      </c>
      <c r="Y11" s="36">
        <v>22</v>
      </c>
      <c r="Z11" s="36">
        <v>13</v>
      </c>
      <c r="AA11" s="36">
        <v>12</v>
      </c>
      <c r="AB11" s="36">
        <v>13</v>
      </c>
      <c r="AC11" s="36">
        <v>18</v>
      </c>
      <c r="AD11" s="36">
        <v>12</v>
      </c>
      <c r="AE11" s="36">
        <v>15</v>
      </c>
      <c r="AF11" s="36">
        <v>6</v>
      </c>
      <c r="AG11" s="36">
        <v>8</v>
      </c>
      <c r="AH11" s="36">
        <v>10</v>
      </c>
      <c r="AI11" s="36">
        <v>5</v>
      </c>
      <c r="AJ11" s="37">
        <v>8</v>
      </c>
      <c r="AK11" s="37">
        <v>26</v>
      </c>
      <c r="AL11" s="37">
        <v>10</v>
      </c>
      <c r="AM11" s="36">
        <v>30</v>
      </c>
      <c r="AN11" s="37">
        <v>26</v>
      </c>
      <c r="AO11" s="36">
        <v>22</v>
      </c>
      <c r="AP11" s="36">
        <v>22</v>
      </c>
      <c r="AQ11" s="36">
        <v>21</v>
      </c>
      <c r="AR11" s="36">
        <v>18</v>
      </c>
      <c r="AS11" s="36">
        <v>17</v>
      </c>
      <c r="AT11" s="36">
        <v>16</v>
      </c>
      <c r="AU11" s="38">
        <f t="shared" si="0"/>
        <v>249</v>
      </c>
      <c r="AV11" s="36">
        <f t="shared" si="1"/>
        <v>7</v>
      </c>
      <c r="AW11" s="35" t="str">
        <f t="shared" si="2"/>
        <v>F</v>
      </c>
      <c r="AX11" s="35" t="str">
        <f t="shared" si="3"/>
        <v>J</v>
      </c>
      <c r="AY11" s="44" t="str">
        <f t="shared" si="4"/>
        <v>ITA 1169</v>
      </c>
      <c r="AZ11" s="64" t="str">
        <f t="shared" si="5"/>
        <v>Zennaro Silvia</v>
      </c>
      <c r="BA11" s="65"/>
      <c r="BB11" s="66"/>
    </row>
    <row r="12" spans="1:54">
      <c r="A12" s="34">
        <f t="shared" si="6"/>
        <v>8</v>
      </c>
      <c r="B12" s="35" t="s">
        <v>145</v>
      </c>
      <c r="C12" s="35" t="s">
        <v>459</v>
      </c>
      <c r="D12" s="35">
        <v>89</v>
      </c>
      <c r="E12" s="35" t="s">
        <v>493</v>
      </c>
      <c r="F12" s="35" t="s">
        <v>495</v>
      </c>
      <c r="G12" s="36">
        <v>4</v>
      </c>
      <c r="H12" s="36">
        <v>17</v>
      </c>
      <c r="I12" s="36">
        <v>7</v>
      </c>
      <c r="J12" s="35">
        <v>11</v>
      </c>
      <c r="K12" s="35">
        <v>5</v>
      </c>
      <c r="L12" s="35">
        <v>4</v>
      </c>
      <c r="M12" s="35">
        <v>10</v>
      </c>
      <c r="N12" s="35">
        <v>10</v>
      </c>
      <c r="O12" s="36">
        <v>18</v>
      </c>
      <c r="P12" s="36">
        <v>15</v>
      </c>
      <c r="Q12" s="36">
        <v>13</v>
      </c>
      <c r="R12" s="36">
        <v>7</v>
      </c>
      <c r="S12" s="36">
        <v>12</v>
      </c>
      <c r="T12" s="36">
        <v>10</v>
      </c>
      <c r="U12" s="43">
        <v>35</v>
      </c>
      <c r="V12" s="43">
        <v>35</v>
      </c>
      <c r="W12" s="43">
        <v>35</v>
      </c>
      <c r="X12" s="43">
        <v>35</v>
      </c>
      <c r="Y12" s="43">
        <v>35</v>
      </c>
      <c r="Z12" s="43">
        <v>35</v>
      </c>
      <c r="AA12" s="43">
        <v>35</v>
      </c>
      <c r="AB12" s="43">
        <v>35</v>
      </c>
      <c r="AC12" s="36">
        <v>11</v>
      </c>
      <c r="AD12" s="36">
        <v>16</v>
      </c>
      <c r="AE12" s="36">
        <v>5</v>
      </c>
      <c r="AF12" s="36">
        <v>7</v>
      </c>
      <c r="AG12" s="36">
        <v>11</v>
      </c>
      <c r="AH12" s="36">
        <v>8</v>
      </c>
      <c r="AI12" s="36">
        <v>6</v>
      </c>
      <c r="AJ12" s="37">
        <v>12</v>
      </c>
      <c r="AK12" s="37">
        <v>15</v>
      </c>
      <c r="AL12" s="37">
        <v>19</v>
      </c>
      <c r="AM12" s="36">
        <v>35</v>
      </c>
      <c r="AN12" s="36">
        <v>35</v>
      </c>
      <c r="AO12" s="36">
        <v>35</v>
      </c>
      <c r="AP12" s="36">
        <v>35</v>
      </c>
      <c r="AQ12" s="36">
        <v>35</v>
      </c>
      <c r="AR12" s="36">
        <v>35</v>
      </c>
      <c r="AS12" s="36">
        <v>35</v>
      </c>
      <c r="AT12" s="36">
        <v>35</v>
      </c>
      <c r="AU12" s="38">
        <f t="shared" si="0"/>
        <v>253</v>
      </c>
      <c r="AV12" s="36">
        <f t="shared" si="1"/>
        <v>8</v>
      </c>
      <c r="AW12" s="35" t="str">
        <f t="shared" si="2"/>
        <v>M</v>
      </c>
      <c r="AX12" s="35" t="str">
        <f t="shared" si="3"/>
        <v>J</v>
      </c>
      <c r="AY12" s="44" t="str">
        <f t="shared" si="4"/>
        <v>ITA 1108</v>
      </c>
      <c r="AZ12" s="64" t="str">
        <f t="shared" si="5"/>
        <v>Lancellotti Francesco</v>
      </c>
      <c r="BA12" s="65"/>
      <c r="BB12" s="66"/>
    </row>
    <row r="13" spans="1:54">
      <c r="A13" s="34">
        <f t="shared" si="6"/>
        <v>9</v>
      </c>
      <c r="B13" s="35" t="s">
        <v>142</v>
      </c>
      <c r="C13" s="35" t="s">
        <v>458</v>
      </c>
      <c r="D13" s="35">
        <v>84</v>
      </c>
      <c r="E13" s="35" t="s">
        <v>493</v>
      </c>
      <c r="F13" s="35" t="s">
        <v>494</v>
      </c>
      <c r="G13" s="43">
        <v>23</v>
      </c>
      <c r="H13" s="43">
        <v>23</v>
      </c>
      <c r="I13" s="43">
        <v>23</v>
      </c>
      <c r="J13" s="46">
        <v>24</v>
      </c>
      <c r="K13" s="46">
        <v>24</v>
      </c>
      <c r="L13" s="46">
        <v>24</v>
      </c>
      <c r="M13" s="46">
        <v>24</v>
      </c>
      <c r="N13" s="46">
        <v>24</v>
      </c>
      <c r="O13" s="36">
        <v>13</v>
      </c>
      <c r="P13" s="36">
        <v>9</v>
      </c>
      <c r="Q13" s="36">
        <v>16</v>
      </c>
      <c r="R13" s="36">
        <v>7</v>
      </c>
      <c r="S13" s="36">
        <v>14</v>
      </c>
      <c r="T13" s="36">
        <v>13</v>
      </c>
      <c r="U13" s="36">
        <v>12</v>
      </c>
      <c r="V13" s="36">
        <v>12</v>
      </c>
      <c r="W13" s="36">
        <v>5</v>
      </c>
      <c r="X13" s="36">
        <v>19</v>
      </c>
      <c r="Y13" s="36">
        <v>2</v>
      </c>
      <c r="Z13" s="36">
        <v>12</v>
      </c>
      <c r="AA13" s="36">
        <v>27</v>
      </c>
      <c r="AB13" s="36">
        <v>15</v>
      </c>
      <c r="AC13" s="36">
        <v>20</v>
      </c>
      <c r="AD13" s="36">
        <v>9</v>
      </c>
      <c r="AE13" s="36">
        <v>13</v>
      </c>
      <c r="AF13" s="36">
        <v>3</v>
      </c>
      <c r="AG13" s="36">
        <v>4</v>
      </c>
      <c r="AH13" s="36">
        <v>5</v>
      </c>
      <c r="AI13" s="36">
        <v>7</v>
      </c>
      <c r="AJ13" s="37">
        <v>7</v>
      </c>
      <c r="AK13" s="37">
        <v>6</v>
      </c>
      <c r="AL13" s="37">
        <v>7</v>
      </c>
      <c r="AM13" s="36">
        <v>27</v>
      </c>
      <c r="AN13" s="35">
        <v>24</v>
      </c>
      <c r="AO13" s="35">
        <v>24</v>
      </c>
      <c r="AP13" s="35">
        <v>24</v>
      </c>
      <c r="AQ13" s="35">
        <v>24</v>
      </c>
      <c r="AR13" s="35">
        <v>24</v>
      </c>
      <c r="AS13" s="36">
        <v>23</v>
      </c>
      <c r="AT13" s="36">
        <v>23</v>
      </c>
      <c r="AU13" s="38">
        <f t="shared" si="0"/>
        <v>253</v>
      </c>
      <c r="AV13" s="36">
        <f t="shared" si="1"/>
        <v>9</v>
      </c>
      <c r="AW13" s="35" t="str">
        <f t="shared" si="2"/>
        <v>M</v>
      </c>
      <c r="AX13" s="35" t="str">
        <f t="shared" si="3"/>
        <v>S</v>
      </c>
      <c r="AY13" s="44" t="str">
        <f t="shared" si="4"/>
        <v>ITA 1144</v>
      </c>
      <c r="AZ13" s="64" t="str">
        <f t="shared" si="5"/>
        <v>Scrazzolo Maurizio</v>
      </c>
      <c r="BA13" s="65"/>
      <c r="BB13" s="66"/>
    </row>
    <row r="14" spans="1:54">
      <c r="A14" s="34">
        <f t="shared" si="6"/>
        <v>10</v>
      </c>
      <c r="B14" s="35" t="s">
        <v>206</v>
      </c>
      <c r="C14" s="35" t="s">
        <v>454</v>
      </c>
      <c r="D14" s="35">
        <v>87</v>
      </c>
      <c r="E14" s="35" t="s">
        <v>496</v>
      </c>
      <c r="F14" s="35" t="s">
        <v>494</v>
      </c>
      <c r="G14" s="36">
        <v>6</v>
      </c>
      <c r="H14" s="36">
        <v>10</v>
      </c>
      <c r="I14" s="36">
        <v>8</v>
      </c>
      <c r="J14" s="35">
        <v>9</v>
      </c>
      <c r="K14" s="35">
        <v>11</v>
      </c>
      <c r="L14" s="35">
        <v>11</v>
      </c>
      <c r="M14" s="35">
        <v>9</v>
      </c>
      <c r="N14" s="35">
        <v>9</v>
      </c>
      <c r="O14" s="36">
        <v>18</v>
      </c>
      <c r="P14" s="36">
        <v>25</v>
      </c>
      <c r="Q14" s="36">
        <v>13</v>
      </c>
      <c r="R14" s="36">
        <v>18</v>
      </c>
      <c r="S14" s="36">
        <v>31</v>
      </c>
      <c r="T14" s="36">
        <v>25</v>
      </c>
      <c r="U14" s="36">
        <v>4</v>
      </c>
      <c r="V14" s="36">
        <v>20</v>
      </c>
      <c r="W14" s="36">
        <v>2</v>
      </c>
      <c r="X14" s="36">
        <v>5</v>
      </c>
      <c r="Y14" s="36">
        <v>17</v>
      </c>
      <c r="Z14" s="36">
        <v>20</v>
      </c>
      <c r="AA14" s="36">
        <v>8</v>
      </c>
      <c r="AB14" s="36">
        <v>22</v>
      </c>
      <c r="AC14" s="36">
        <v>4</v>
      </c>
      <c r="AD14" s="36">
        <v>2</v>
      </c>
      <c r="AE14" s="36">
        <v>11</v>
      </c>
      <c r="AF14" s="36">
        <v>11</v>
      </c>
      <c r="AG14" s="36">
        <v>9</v>
      </c>
      <c r="AH14" s="43">
        <v>26</v>
      </c>
      <c r="AI14" s="43">
        <v>26</v>
      </c>
      <c r="AJ14" s="47">
        <v>26</v>
      </c>
      <c r="AK14" s="47">
        <v>26</v>
      </c>
      <c r="AL14" s="47">
        <v>26</v>
      </c>
      <c r="AM14" s="36">
        <v>31</v>
      </c>
      <c r="AN14" s="37">
        <v>26</v>
      </c>
      <c r="AO14" s="37">
        <v>26</v>
      </c>
      <c r="AP14" s="36">
        <v>26</v>
      </c>
      <c r="AQ14" s="37">
        <v>26</v>
      </c>
      <c r="AR14" s="36">
        <v>26</v>
      </c>
      <c r="AS14" s="36">
        <v>25</v>
      </c>
      <c r="AT14" s="36">
        <v>25</v>
      </c>
      <c r="AU14" s="38">
        <f t="shared" si="0"/>
        <v>257</v>
      </c>
      <c r="AV14" s="36">
        <f t="shared" si="1"/>
        <v>10</v>
      </c>
      <c r="AW14" s="35" t="str">
        <f t="shared" si="2"/>
        <v>F</v>
      </c>
      <c r="AX14" s="35" t="str">
        <f t="shared" si="3"/>
        <v>S</v>
      </c>
      <c r="AY14" s="44" t="str">
        <f t="shared" si="4"/>
        <v>ITA 1164</v>
      </c>
      <c r="AZ14" s="64" t="str">
        <f t="shared" si="5"/>
        <v>Valsecchi Giovanna</v>
      </c>
      <c r="BA14" s="65"/>
      <c r="BB14" s="66"/>
    </row>
    <row r="15" spans="1:54">
      <c r="A15" s="34">
        <f t="shared" si="6"/>
        <v>11</v>
      </c>
      <c r="B15" s="35" t="s">
        <v>321</v>
      </c>
      <c r="C15" s="35" t="s">
        <v>504</v>
      </c>
      <c r="D15" s="35">
        <v>86</v>
      </c>
      <c r="E15" s="35" t="s">
        <v>496</v>
      </c>
      <c r="F15" s="35" t="s">
        <v>494</v>
      </c>
      <c r="G15" s="36">
        <v>16</v>
      </c>
      <c r="H15" s="36">
        <v>5</v>
      </c>
      <c r="I15" s="36">
        <v>21</v>
      </c>
      <c r="J15" s="35">
        <v>3</v>
      </c>
      <c r="K15" s="35">
        <v>2</v>
      </c>
      <c r="L15" s="35">
        <v>15</v>
      </c>
      <c r="M15" s="35">
        <v>24</v>
      </c>
      <c r="N15" s="35">
        <v>13</v>
      </c>
      <c r="O15" s="36">
        <v>41</v>
      </c>
      <c r="P15" s="36">
        <v>36</v>
      </c>
      <c r="Q15" s="36">
        <v>49</v>
      </c>
      <c r="R15" s="36">
        <v>49</v>
      </c>
      <c r="S15" s="36">
        <v>41</v>
      </c>
      <c r="T15" s="36">
        <v>45</v>
      </c>
      <c r="U15" s="36">
        <v>3</v>
      </c>
      <c r="V15" s="36">
        <v>17</v>
      </c>
      <c r="W15" s="36">
        <v>29</v>
      </c>
      <c r="X15" s="36">
        <v>17</v>
      </c>
      <c r="Y15" s="36">
        <v>11</v>
      </c>
      <c r="Z15" s="36">
        <v>28</v>
      </c>
      <c r="AA15" s="36">
        <v>4</v>
      </c>
      <c r="AB15" s="36">
        <v>27</v>
      </c>
      <c r="AC15" s="36">
        <v>1</v>
      </c>
      <c r="AD15" s="36">
        <v>1</v>
      </c>
      <c r="AE15" s="36">
        <v>7</v>
      </c>
      <c r="AF15" s="36">
        <v>18</v>
      </c>
      <c r="AG15" s="36">
        <v>1</v>
      </c>
      <c r="AH15" s="36">
        <v>15</v>
      </c>
      <c r="AI15" s="36">
        <v>16</v>
      </c>
      <c r="AJ15" s="37">
        <v>14</v>
      </c>
      <c r="AK15" s="37">
        <v>8</v>
      </c>
      <c r="AL15" s="37">
        <v>5</v>
      </c>
      <c r="AM15" s="36">
        <v>49</v>
      </c>
      <c r="AN15" s="36">
        <v>49</v>
      </c>
      <c r="AO15" s="36">
        <v>45</v>
      </c>
      <c r="AP15" s="36">
        <v>41</v>
      </c>
      <c r="AQ15" s="36">
        <v>41</v>
      </c>
      <c r="AR15" s="36">
        <v>36</v>
      </c>
      <c r="AS15" s="36">
        <v>29</v>
      </c>
      <c r="AT15" s="36">
        <v>28</v>
      </c>
      <c r="AU15" s="38">
        <f t="shared" si="0"/>
        <v>264</v>
      </c>
      <c r="AV15" s="36">
        <f t="shared" si="1"/>
        <v>11</v>
      </c>
      <c r="AW15" s="35" t="str">
        <f t="shared" si="2"/>
        <v>F</v>
      </c>
      <c r="AX15" s="35" t="str">
        <f t="shared" si="3"/>
        <v>S</v>
      </c>
      <c r="AY15" s="44" t="str">
        <f t="shared" si="4"/>
        <v>ITA 1181</v>
      </c>
      <c r="AZ15" s="64" t="str">
        <f t="shared" si="5"/>
        <v>Sfetez M.Giovanna</v>
      </c>
      <c r="BA15" s="65"/>
      <c r="BB15" s="66"/>
    </row>
    <row r="16" spans="1:54">
      <c r="A16" s="34">
        <f t="shared" si="6"/>
        <v>12</v>
      </c>
      <c r="B16" s="35" t="s">
        <v>497</v>
      </c>
      <c r="C16" s="35" t="s">
        <v>465</v>
      </c>
      <c r="D16" s="35">
        <v>88</v>
      </c>
      <c r="E16" s="35" t="s">
        <v>493</v>
      </c>
      <c r="F16" s="35" t="s">
        <v>495</v>
      </c>
      <c r="G16" s="36">
        <v>8</v>
      </c>
      <c r="H16" s="36">
        <v>12</v>
      </c>
      <c r="I16" s="36">
        <v>6</v>
      </c>
      <c r="J16" s="35">
        <v>17</v>
      </c>
      <c r="K16" s="35">
        <v>21</v>
      </c>
      <c r="L16" s="35">
        <v>5</v>
      </c>
      <c r="M16" s="35">
        <v>16</v>
      </c>
      <c r="N16" s="35">
        <v>12</v>
      </c>
      <c r="O16" s="36">
        <v>15</v>
      </c>
      <c r="P16" s="36">
        <v>22</v>
      </c>
      <c r="Q16" s="36">
        <v>12</v>
      </c>
      <c r="R16" s="36">
        <v>13</v>
      </c>
      <c r="S16" s="36">
        <v>15</v>
      </c>
      <c r="T16" s="36">
        <v>11</v>
      </c>
      <c r="U16" s="36">
        <v>23</v>
      </c>
      <c r="V16" s="36">
        <v>21</v>
      </c>
      <c r="W16" s="36">
        <v>16</v>
      </c>
      <c r="X16" s="36">
        <v>3</v>
      </c>
      <c r="Y16" s="36">
        <v>19</v>
      </c>
      <c r="Z16" s="36">
        <v>15</v>
      </c>
      <c r="AA16" s="36">
        <v>15</v>
      </c>
      <c r="AB16" s="36">
        <v>11</v>
      </c>
      <c r="AC16" s="36">
        <v>15</v>
      </c>
      <c r="AD16" s="36">
        <v>13</v>
      </c>
      <c r="AE16" s="36">
        <v>6</v>
      </c>
      <c r="AF16" s="36">
        <v>14</v>
      </c>
      <c r="AG16" s="36">
        <v>22</v>
      </c>
      <c r="AH16" s="36">
        <v>4</v>
      </c>
      <c r="AI16" s="36">
        <v>9</v>
      </c>
      <c r="AJ16" s="37">
        <v>26</v>
      </c>
      <c r="AK16" s="37">
        <v>7</v>
      </c>
      <c r="AL16" s="37">
        <v>16</v>
      </c>
      <c r="AM16" s="37">
        <v>26</v>
      </c>
      <c r="AN16" s="36">
        <v>23</v>
      </c>
      <c r="AO16" s="36">
        <v>22</v>
      </c>
      <c r="AP16" s="36">
        <v>22</v>
      </c>
      <c r="AQ16" s="35">
        <v>21</v>
      </c>
      <c r="AR16" s="36">
        <v>21</v>
      </c>
      <c r="AS16" s="36">
        <v>19</v>
      </c>
      <c r="AT16" s="35">
        <v>17</v>
      </c>
      <c r="AU16" s="38">
        <f t="shared" si="0"/>
        <v>269</v>
      </c>
      <c r="AV16" s="36">
        <f t="shared" si="1"/>
        <v>12</v>
      </c>
      <c r="AW16" s="35" t="str">
        <f t="shared" si="2"/>
        <v>M</v>
      </c>
      <c r="AX16" s="35" t="str">
        <f t="shared" si="3"/>
        <v>J</v>
      </c>
      <c r="AY16" s="44" t="str">
        <f t="shared" si="4"/>
        <v>ITA 1077</v>
      </c>
      <c r="AZ16" s="64" t="str">
        <f t="shared" si="5"/>
        <v>Monti Nicola</v>
      </c>
      <c r="BA16" s="65"/>
      <c r="BB16" s="45"/>
    </row>
    <row r="17" spans="1:54">
      <c r="A17" s="34">
        <f t="shared" si="6"/>
        <v>13</v>
      </c>
      <c r="B17" s="35" t="s">
        <v>246</v>
      </c>
      <c r="C17" s="35" t="s">
        <v>455</v>
      </c>
      <c r="D17" s="35">
        <v>87</v>
      </c>
      <c r="E17" s="35" t="s">
        <v>496</v>
      </c>
      <c r="F17" s="35" t="s">
        <v>494</v>
      </c>
      <c r="G17" s="36">
        <v>18</v>
      </c>
      <c r="H17" s="36">
        <v>7</v>
      </c>
      <c r="I17" s="36">
        <v>9</v>
      </c>
      <c r="J17" s="35">
        <v>5</v>
      </c>
      <c r="K17" s="35">
        <v>7</v>
      </c>
      <c r="L17" s="35">
        <v>6</v>
      </c>
      <c r="M17" s="35">
        <v>7</v>
      </c>
      <c r="N17" s="35">
        <v>11</v>
      </c>
      <c r="O17" s="36">
        <v>27</v>
      </c>
      <c r="P17" s="36">
        <v>27</v>
      </c>
      <c r="Q17" s="36">
        <v>31</v>
      </c>
      <c r="R17" s="36">
        <v>35</v>
      </c>
      <c r="S17" s="36">
        <v>30</v>
      </c>
      <c r="T17" s="36">
        <v>31</v>
      </c>
      <c r="U17" s="36">
        <v>18</v>
      </c>
      <c r="V17" s="36">
        <v>18</v>
      </c>
      <c r="W17" s="36">
        <v>14</v>
      </c>
      <c r="X17" s="36">
        <v>15</v>
      </c>
      <c r="Y17" s="36">
        <v>14</v>
      </c>
      <c r="Z17" s="36">
        <v>16</v>
      </c>
      <c r="AA17" s="36">
        <v>3</v>
      </c>
      <c r="AB17" s="36">
        <v>14</v>
      </c>
      <c r="AC17" s="36">
        <v>6</v>
      </c>
      <c r="AD17" s="36">
        <v>6</v>
      </c>
      <c r="AE17" s="36">
        <v>14</v>
      </c>
      <c r="AF17" s="36">
        <v>8</v>
      </c>
      <c r="AG17" s="36">
        <v>6</v>
      </c>
      <c r="AH17" s="43">
        <v>26</v>
      </c>
      <c r="AI17" s="43">
        <v>26</v>
      </c>
      <c r="AJ17" s="47">
        <v>26</v>
      </c>
      <c r="AK17" s="47">
        <v>26</v>
      </c>
      <c r="AL17" s="47">
        <v>26</v>
      </c>
      <c r="AM17" s="36">
        <v>35</v>
      </c>
      <c r="AN17" s="36">
        <v>31</v>
      </c>
      <c r="AO17" s="36">
        <v>31</v>
      </c>
      <c r="AP17" s="36">
        <v>30</v>
      </c>
      <c r="AQ17" s="36">
        <v>27</v>
      </c>
      <c r="AR17" s="36">
        <v>27</v>
      </c>
      <c r="AS17" s="37">
        <v>26</v>
      </c>
      <c r="AT17" s="37">
        <v>26</v>
      </c>
      <c r="AU17" s="38">
        <f t="shared" si="0"/>
        <v>300</v>
      </c>
      <c r="AV17" s="36">
        <f t="shared" si="1"/>
        <v>13</v>
      </c>
      <c r="AW17" s="35" t="str">
        <f t="shared" si="2"/>
        <v>F</v>
      </c>
      <c r="AX17" s="35" t="str">
        <f t="shared" si="3"/>
        <v>S</v>
      </c>
      <c r="AY17" s="44" t="str">
        <f t="shared" si="4"/>
        <v>ITA 1148</v>
      </c>
      <c r="AZ17" s="64" t="str">
        <f t="shared" si="5"/>
        <v>Valentic Natasa</v>
      </c>
      <c r="BA17" s="65"/>
      <c r="BB17" s="66"/>
    </row>
    <row r="18" spans="1:54">
      <c r="A18" s="34">
        <f t="shared" si="6"/>
        <v>14</v>
      </c>
      <c r="B18" s="35" t="s">
        <v>225</v>
      </c>
      <c r="C18" s="35" t="s">
        <v>464</v>
      </c>
      <c r="D18" s="35">
        <v>87</v>
      </c>
      <c r="E18" s="35" t="s">
        <v>496</v>
      </c>
      <c r="F18" s="35" t="s">
        <v>494</v>
      </c>
      <c r="G18" s="36">
        <v>17</v>
      </c>
      <c r="H18" s="36">
        <v>3</v>
      </c>
      <c r="I18" s="36">
        <v>14</v>
      </c>
      <c r="J18" s="35">
        <v>13</v>
      </c>
      <c r="K18" s="35">
        <v>16</v>
      </c>
      <c r="L18" s="35">
        <v>17</v>
      </c>
      <c r="M18" s="35">
        <v>13</v>
      </c>
      <c r="N18" s="35">
        <v>8</v>
      </c>
      <c r="O18" s="36">
        <v>28</v>
      </c>
      <c r="P18" s="36">
        <v>32</v>
      </c>
      <c r="Q18" s="36">
        <v>25</v>
      </c>
      <c r="R18" s="36">
        <v>17</v>
      </c>
      <c r="S18" s="36">
        <v>23</v>
      </c>
      <c r="T18" s="36">
        <v>30</v>
      </c>
      <c r="U18" s="36">
        <v>24</v>
      </c>
      <c r="V18" s="36">
        <v>16</v>
      </c>
      <c r="W18" s="36">
        <v>20</v>
      </c>
      <c r="X18" s="36">
        <v>21</v>
      </c>
      <c r="Y18" s="36">
        <v>9</v>
      </c>
      <c r="Z18" s="36">
        <v>11</v>
      </c>
      <c r="AA18" s="36">
        <v>14</v>
      </c>
      <c r="AB18" s="36">
        <v>19</v>
      </c>
      <c r="AC18" s="36">
        <v>16</v>
      </c>
      <c r="AD18" s="36">
        <v>10</v>
      </c>
      <c r="AE18" s="36">
        <v>12</v>
      </c>
      <c r="AF18" s="36">
        <v>13</v>
      </c>
      <c r="AG18" s="36">
        <v>10</v>
      </c>
      <c r="AH18" s="36">
        <v>14</v>
      </c>
      <c r="AI18" s="36">
        <v>11</v>
      </c>
      <c r="AJ18" s="37">
        <v>10</v>
      </c>
      <c r="AK18" s="37">
        <v>13</v>
      </c>
      <c r="AL18" s="37">
        <v>13</v>
      </c>
      <c r="AM18" s="36">
        <v>32</v>
      </c>
      <c r="AN18" s="36">
        <v>30</v>
      </c>
      <c r="AO18" s="36">
        <v>28</v>
      </c>
      <c r="AP18" s="36">
        <v>25</v>
      </c>
      <c r="AQ18" s="36">
        <v>24</v>
      </c>
      <c r="AR18" s="36">
        <v>23</v>
      </c>
      <c r="AS18" s="36">
        <v>21</v>
      </c>
      <c r="AT18" s="36">
        <v>20</v>
      </c>
      <c r="AU18" s="38">
        <f t="shared" si="0"/>
        <v>309</v>
      </c>
      <c r="AV18" s="36">
        <f t="shared" si="1"/>
        <v>14</v>
      </c>
      <c r="AW18" s="35" t="str">
        <f t="shared" si="2"/>
        <v>F</v>
      </c>
      <c r="AX18" s="35" t="str">
        <f t="shared" si="3"/>
        <v>S</v>
      </c>
      <c r="AY18" s="44" t="str">
        <f t="shared" si="4"/>
        <v>ITA 1176</v>
      </c>
      <c r="AZ18" s="64" t="str">
        <f t="shared" si="5"/>
        <v>Ceschiutti Giulia</v>
      </c>
      <c r="BA18" s="65"/>
      <c r="BB18" s="66"/>
    </row>
    <row r="19" spans="1:54">
      <c r="A19" s="34">
        <f t="shared" si="6"/>
        <v>15</v>
      </c>
      <c r="B19" s="35" t="s">
        <v>172</v>
      </c>
      <c r="C19" s="35" t="s">
        <v>460</v>
      </c>
      <c r="D19" s="35">
        <v>84</v>
      </c>
      <c r="E19" s="35" t="s">
        <v>493</v>
      </c>
      <c r="F19" s="35" t="s">
        <v>494</v>
      </c>
      <c r="G19" s="43">
        <v>23</v>
      </c>
      <c r="H19" s="43">
        <v>23</v>
      </c>
      <c r="I19" s="43">
        <v>23</v>
      </c>
      <c r="J19" s="46">
        <v>24</v>
      </c>
      <c r="K19" s="46">
        <v>24</v>
      </c>
      <c r="L19" s="46">
        <v>24</v>
      </c>
      <c r="M19" s="46">
        <v>24</v>
      </c>
      <c r="N19" s="46">
        <v>24</v>
      </c>
      <c r="O19" s="36">
        <v>17</v>
      </c>
      <c r="P19" s="36">
        <v>19</v>
      </c>
      <c r="Q19" s="36">
        <v>33</v>
      </c>
      <c r="R19" s="36">
        <v>17</v>
      </c>
      <c r="S19" s="36">
        <v>10</v>
      </c>
      <c r="T19" s="36">
        <v>17</v>
      </c>
      <c r="U19" s="36">
        <v>14</v>
      </c>
      <c r="V19" s="36">
        <v>5</v>
      </c>
      <c r="W19" s="36">
        <v>11</v>
      </c>
      <c r="X19" s="36">
        <v>35</v>
      </c>
      <c r="Y19" s="36">
        <v>35</v>
      </c>
      <c r="Z19" s="36">
        <v>14</v>
      </c>
      <c r="AA19" s="36">
        <v>35</v>
      </c>
      <c r="AB19" s="36">
        <v>10</v>
      </c>
      <c r="AC19" s="36">
        <v>12</v>
      </c>
      <c r="AD19" s="36">
        <v>8</v>
      </c>
      <c r="AE19" s="36">
        <v>9</v>
      </c>
      <c r="AF19" s="36">
        <v>5</v>
      </c>
      <c r="AG19" s="36">
        <v>26</v>
      </c>
      <c r="AH19" s="36">
        <v>3</v>
      </c>
      <c r="AI19" s="36">
        <v>8</v>
      </c>
      <c r="AJ19" s="37">
        <v>6</v>
      </c>
      <c r="AK19" s="37">
        <v>5</v>
      </c>
      <c r="AL19" s="37">
        <v>9</v>
      </c>
      <c r="AM19" s="36">
        <v>35</v>
      </c>
      <c r="AN19" s="36">
        <v>35</v>
      </c>
      <c r="AO19" s="36">
        <v>35</v>
      </c>
      <c r="AP19" s="36">
        <v>33</v>
      </c>
      <c r="AQ19" s="36">
        <v>26</v>
      </c>
      <c r="AR19" s="35">
        <v>24</v>
      </c>
      <c r="AS19" s="35">
        <v>24</v>
      </c>
      <c r="AT19" s="35">
        <v>24</v>
      </c>
      <c r="AU19" s="38">
        <f t="shared" si="0"/>
        <v>316</v>
      </c>
      <c r="AV19" s="36">
        <f t="shared" si="1"/>
        <v>15</v>
      </c>
      <c r="AW19" s="35" t="str">
        <f t="shared" si="2"/>
        <v>M</v>
      </c>
      <c r="AX19" s="35" t="str">
        <f t="shared" si="3"/>
        <v>S</v>
      </c>
      <c r="AY19" s="44" t="str">
        <f t="shared" si="4"/>
        <v>ITA 1143</v>
      </c>
      <c r="AZ19" s="64" t="str">
        <f t="shared" si="5"/>
        <v>Zugna Francesco</v>
      </c>
      <c r="BA19" s="65"/>
      <c r="BB19" s="66"/>
    </row>
    <row r="20" spans="1:54">
      <c r="A20" s="34">
        <f t="shared" si="6"/>
        <v>16</v>
      </c>
      <c r="B20" s="35" t="s">
        <v>235</v>
      </c>
      <c r="C20" s="35" t="s">
        <v>462</v>
      </c>
      <c r="D20" s="35">
        <v>87</v>
      </c>
      <c r="E20" s="35" t="s">
        <v>496</v>
      </c>
      <c r="F20" s="35" t="s">
        <v>494</v>
      </c>
      <c r="G20" s="36">
        <v>5</v>
      </c>
      <c r="H20" s="36">
        <v>13</v>
      </c>
      <c r="I20" s="36">
        <v>12</v>
      </c>
      <c r="J20" s="46">
        <v>24</v>
      </c>
      <c r="K20" s="46">
        <v>24</v>
      </c>
      <c r="L20" s="46">
        <v>24</v>
      </c>
      <c r="M20" s="46">
        <v>24</v>
      </c>
      <c r="N20" s="46">
        <v>24</v>
      </c>
      <c r="O20" s="36">
        <v>22</v>
      </c>
      <c r="P20" s="36">
        <v>26</v>
      </c>
      <c r="Q20" s="36">
        <v>20</v>
      </c>
      <c r="R20" s="36">
        <v>22</v>
      </c>
      <c r="S20" s="36">
        <v>35</v>
      </c>
      <c r="T20" s="36">
        <v>58</v>
      </c>
      <c r="U20" s="36">
        <v>20</v>
      </c>
      <c r="V20" s="36">
        <v>30</v>
      </c>
      <c r="W20" s="36">
        <v>18</v>
      </c>
      <c r="X20" s="36">
        <v>1</v>
      </c>
      <c r="Y20" s="36">
        <v>18</v>
      </c>
      <c r="Z20" s="36">
        <v>24</v>
      </c>
      <c r="AA20" s="36">
        <v>21</v>
      </c>
      <c r="AB20" s="36">
        <v>21</v>
      </c>
      <c r="AC20" s="36">
        <v>7</v>
      </c>
      <c r="AD20" s="36">
        <v>7</v>
      </c>
      <c r="AE20" s="36">
        <v>18</v>
      </c>
      <c r="AF20" s="36">
        <v>10</v>
      </c>
      <c r="AG20" s="36">
        <v>13</v>
      </c>
      <c r="AH20" s="36">
        <v>12</v>
      </c>
      <c r="AI20" s="36">
        <v>13</v>
      </c>
      <c r="AJ20" s="37">
        <v>1</v>
      </c>
      <c r="AK20" s="37">
        <v>10</v>
      </c>
      <c r="AL20" s="37">
        <v>26</v>
      </c>
      <c r="AM20" s="36">
        <v>58</v>
      </c>
      <c r="AN20" s="36">
        <v>35</v>
      </c>
      <c r="AO20" s="36">
        <v>30</v>
      </c>
      <c r="AP20" s="36">
        <v>26</v>
      </c>
      <c r="AQ20" s="37">
        <v>26</v>
      </c>
      <c r="AR20" s="35">
        <v>24</v>
      </c>
      <c r="AS20" s="35">
        <v>24</v>
      </c>
      <c r="AT20" s="35">
        <v>24</v>
      </c>
      <c r="AU20" s="38">
        <f t="shared" si="0"/>
        <v>356</v>
      </c>
      <c r="AV20" s="36">
        <f t="shared" si="1"/>
        <v>16</v>
      </c>
      <c r="AW20" s="35" t="str">
        <f t="shared" si="2"/>
        <v>F</v>
      </c>
      <c r="AX20" s="35" t="str">
        <f t="shared" si="3"/>
        <v>S</v>
      </c>
      <c r="AY20" s="44" t="str">
        <f t="shared" si="4"/>
        <v>ITA 1156</v>
      </c>
      <c r="AZ20" s="64" t="str">
        <f t="shared" si="5"/>
        <v>De Cassai Alice</v>
      </c>
      <c r="BA20" s="65"/>
      <c r="BB20" s="66"/>
    </row>
    <row r="21" spans="1:54">
      <c r="A21" s="34">
        <f t="shared" si="6"/>
        <v>17</v>
      </c>
      <c r="B21" s="35" t="s">
        <v>328</v>
      </c>
      <c r="C21" s="35" t="s">
        <v>469</v>
      </c>
      <c r="D21" s="35">
        <v>88</v>
      </c>
      <c r="E21" s="35" t="s">
        <v>496</v>
      </c>
      <c r="F21" s="35" t="s">
        <v>495</v>
      </c>
      <c r="G21" s="36">
        <v>15</v>
      </c>
      <c r="H21" s="36">
        <v>8</v>
      </c>
      <c r="I21" s="36">
        <v>19</v>
      </c>
      <c r="J21" s="35">
        <v>15</v>
      </c>
      <c r="K21" s="35">
        <v>14</v>
      </c>
      <c r="L21" s="35">
        <v>16</v>
      </c>
      <c r="M21" s="35">
        <v>8</v>
      </c>
      <c r="N21" s="35">
        <v>17</v>
      </c>
      <c r="O21" s="36">
        <v>48</v>
      </c>
      <c r="P21" s="36">
        <v>42</v>
      </c>
      <c r="Q21" s="36">
        <v>58</v>
      </c>
      <c r="R21" s="36">
        <v>32</v>
      </c>
      <c r="S21" s="36">
        <v>42</v>
      </c>
      <c r="T21" s="36">
        <v>58</v>
      </c>
      <c r="U21" s="36">
        <v>26</v>
      </c>
      <c r="V21" s="36">
        <v>25</v>
      </c>
      <c r="W21" s="36">
        <v>31</v>
      </c>
      <c r="X21" s="36">
        <v>7</v>
      </c>
      <c r="Y21" s="36">
        <v>23</v>
      </c>
      <c r="Z21" s="36">
        <v>25</v>
      </c>
      <c r="AA21" s="36">
        <v>20</v>
      </c>
      <c r="AB21" s="36">
        <v>24</v>
      </c>
      <c r="AC21" s="36">
        <v>9</v>
      </c>
      <c r="AD21" s="36">
        <v>19</v>
      </c>
      <c r="AE21" s="36">
        <v>21</v>
      </c>
      <c r="AF21" s="36">
        <v>17</v>
      </c>
      <c r="AG21" s="36">
        <v>19</v>
      </c>
      <c r="AH21" s="36">
        <v>17</v>
      </c>
      <c r="AI21" s="36">
        <v>17</v>
      </c>
      <c r="AJ21" s="37">
        <v>15</v>
      </c>
      <c r="AK21" s="37">
        <v>20</v>
      </c>
      <c r="AL21" s="37">
        <v>8</v>
      </c>
      <c r="AM21" s="36">
        <v>58</v>
      </c>
      <c r="AN21" s="36">
        <v>58</v>
      </c>
      <c r="AO21" s="36">
        <v>48</v>
      </c>
      <c r="AP21" s="36">
        <v>42</v>
      </c>
      <c r="AQ21" s="36">
        <v>42</v>
      </c>
      <c r="AR21" s="36">
        <v>32</v>
      </c>
      <c r="AS21" s="36">
        <v>31</v>
      </c>
      <c r="AT21" s="36">
        <v>26</v>
      </c>
      <c r="AU21" s="38">
        <f t="shared" si="0"/>
        <v>398</v>
      </c>
      <c r="AV21" s="36">
        <f t="shared" si="1"/>
        <v>17</v>
      </c>
      <c r="AW21" s="35" t="str">
        <f t="shared" si="2"/>
        <v>F</v>
      </c>
      <c r="AX21" s="35" t="str">
        <f t="shared" si="3"/>
        <v>J</v>
      </c>
      <c r="AY21" s="44" t="str">
        <f t="shared" si="4"/>
        <v>ITA 1101</v>
      </c>
      <c r="AZ21" s="64" t="str">
        <f t="shared" si="5"/>
        <v>Centanni Samantha</v>
      </c>
      <c r="BA21" s="65"/>
      <c r="BB21" s="66"/>
    </row>
    <row r="22" spans="1:54">
      <c r="A22" s="34">
        <f t="shared" si="6"/>
        <v>18</v>
      </c>
      <c r="B22" s="35" t="s">
        <v>561</v>
      </c>
      <c r="C22" s="35" t="s">
        <v>562</v>
      </c>
      <c r="D22" s="35">
        <v>83</v>
      </c>
      <c r="E22" s="35" t="s">
        <v>493</v>
      </c>
      <c r="F22" s="35" t="s">
        <v>494</v>
      </c>
      <c r="G22" s="36">
        <v>12</v>
      </c>
      <c r="H22" s="36">
        <v>11</v>
      </c>
      <c r="I22" s="36">
        <v>1</v>
      </c>
      <c r="J22" s="35">
        <v>2</v>
      </c>
      <c r="K22" s="35">
        <v>3</v>
      </c>
      <c r="L22" s="35">
        <v>2</v>
      </c>
      <c r="M22" s="35">
        <v>24</v>
      </c>
      <c r="N22" s="35">
        <v>3</v>
      </c>
      <c r="O22" s="36">
        <v>5</v>
      </c>
      <c r="P22" s="36">
        <v>16</v>
      </c>
      <c r="Q22" s="36">
        <v>10</v>
      </c>
      <c r="R22" s="36">
        <v>19</v>
      </c>
      <c r="S22" s="36">
        <v>16</v>
      </c>
      <c r="T22" s="36">
        <v>23</v>
      </c>
      <c r="U22" s="43">
        <v>35</v>
      </c>
      <c r="V22" s="43">
        <v>35</v>
      </c>
      <c r="W22" s="43">
        <v>35</v>
      </c>
      <c r="X22" s="43">
        <v>35</v>
      </c>
      <c r="Y22" s="43">
        <v>35</v>
      </c>
      <c r="Z22" s="43">
        <v>35</v>
      </c>
      <c r="AA22" s="43">
        <v>35</v>
      </c>
      <c r="AB22" s="43">
        <v>35</v>
      </c>
      <c r="AC22" s="43">
        <v>26</v>
      </c>
      <c r="AD22" s="43">
        <v>26</v>
      </c>
      <c r="AE22" s="43">
        <v>26</v>
      </c>
      <c r="AF22" s="43">
        <v>26</v>
      </c>
      <c r="AG22" s="43">
        <v>26</v>
      </c>
      <c r="AH22" s="43">
        <v>26</v>
      </c>
      <c r="AI22" s="43">
        <v>26</v>
      </c>
      <c r="AJ22" s="47">
        <v>26</v>
      </c>
      <c r="AK22" s="47">
        <v>26</v>
      </c>
      <c r="AL22" s="47">
        <v>26</v>
      </c>
      <c r="AM22" s="36">
        <v>35</v>
      </c>
      <c r="AN22" s="36">
        <v>35</v>
      </c>
      <c r="AO22" s="36">
        <v>35</v>
      </c>
      <c r="AP22" s="36">
        <v>35</v>
      </c>
      <c r="AQ22" s="36">
        <v>35</v>
      </c>
      <c r="AR22" s="36">
        <v>35</v>
      </c>
      <c r="AS22" s="36">
        <v>35</v>
      </c>
      <c r="AT22" s="36">
        <v>35</v>
      </c>
      <c r="AU22" s="38">
        <f t="shared" si="0"/>
        <v>407</v>
      </c>
      <c r="AV22" s="36">
        <f t="shared" si="1"/>
        <v>18</v>
      </c>
      <c r="AW22" s="35" t="str">
        <f t="shared" si="2"/>
        <v>M</v>
      </c>
      <c r="AX22" s="35" t="str">
        <f t="shared" si="3"/>
        <v>S</v>
      </c>
      <c r="AY22" s="44" t="str">
        <f t="shared" si="4"/>
        <v>ITA 1150</v>
      </c>
      <c r="AZ22" s="64" t="str">
        <f t="shared" si="5"/>
        <v>Durante Alessandro</v>
      </c>
      <c r="BA22" s="65"/>
      <c r="BB22" s="66"/>
    </row>
    <row r="23" spans="1:54">
      <c r="A23" s="34">
        <f t="shared" si="6"/>
        <v>19</v>
      </c>
      <c r="B23" s="35" t="s">
        <v>177</v>
      </c>
      <c r="C23" s="35" t="s">
        <v>468</v>
      </c>
      <c r="D23" s="35">
        <v>87</v>
      </c>
      <c r="E23" s="35" t="s">
        <v>493</v>
      </c>
      <c r="F23" s="35" t="s">
        <v>494</v>
      </c>
      <c r="G23" s="36">
        <v>9</v>
      </c>
      <c r="H23" s="36">
        <v>21</v>
      </c>
      <c r="I23" s="36">
        <v>15</v>
      </c>
      <c r="J23" s="35">
        <v>20</v>
      </c>
      <c r="K23" s="35">
        <v>23</v>
      </c>
      <c r="L23" s="35">
        <v>18</v>
      </c>
      <c r="M23" s="35">
        <v>17</v>
      </c>
      <c r="N23" s="35">
        <v>16</v>
      </c>
      <c r="O23" s="36">
        <v>19</v>
      </c>
      <c r="P23" s="36">
        <v>13</v>
      </c>
      <c r="Q23" s="36">
        <v>24</v>
      </c>
      <c r="R23" s="36">
        <v>16</v>
      </c>
      <c r="S23" s="36">
        <v>22</v>
      </c>
      <c r="T23" s="36">
        <v>16</v>
      </c>
      <c r="U23" s="36">
        <v>27</v>
      </c>
      <c r="V23" s="36">
        <v>24</v>
      </c>
      <c r="W23" s="36">
        <v>10</v>
      </c>
      <c r="X23" s="36">
        <v>9</v>
      </c>
      <c r="Y23" s="36">
        <v>20</v>
      </c>
      <c r="Z23" s="36">
        <v>23</v>
      </c>
      <c r="AA23" s="36">
        <v>25</v>
      </c>
      <c r="AB23" s="36">
        <v>20</v>
      </c>
      <c r="AC23" s="36">
        <v>21</v>
      </c>
      <c r="AD23" s="36">
        <v>18</v>
      </c>
      <c r="AE23" s="36">
        <v>16</v>
      </c>
      <c r="AF23" s="36">
        <v>20</v>
      </c>
      <c r="AG23" s="36">
        <v>7</v>
      </c>
      <c r="AH23" s="43">
        <v>26</v>
      </c>
      <c r="AI23" s="43">
        <v>26</v>
      </c>
      <c r="AJ23" s="47">
        <v>26</v>
      </c>
      <c r="AK23" s="47">
        <v>26</v>
      </c>
      <c r="AL23" s="47">
        <v>26</v>
      </c>
      <c r="AM23" s="36">
        <v>27</v>
      </c>
      <c r="AN23" s="37">
        <v>26</v>
      </c>
      <c r="AO23" s="37">
        <v>26</v>
      </c>
      <c r="AP23" s="36">
        <v>26</v>
      </c>
      <c r="AQ23" s="37">
        <v>26</v>
      </c>
      <c r="AR23" s="36">
        <v>26</v>
      </c>
      <c r="AS23" s="36">
        <v>25</v>
      </c>
      <c r="AT23" s="36">
        <v>24</v>
      </c>
      <c r="AU23" s="38">
        <f t="shared" si="0"/>
        <v>413</v>
      </c>
      <c r="AV23" s="36">
        <f t="shared" si="1"/>
        <v>19</v>
      </c>
      <c r="AW23" s="35" t="str">
        <f t="shared" si="2"/>
        <v>M</v>
      </c>
      <c r="AX23" s="35" t="str">
        <f t="shared" si="3"/>
        <v>S</v>
      </c>
      <c r="AY23" s="44" t="str">
        <f t="shared" si="4"/>
        <v>ITA 1180</v>
      </c>
      <c r="AZ23" s="64" t="str">
        <f t="shared" si="5"/>
        <v>Strada Tommaso</v>
      </c>
      <c r="BA23" s="65"/>
      <c r="BB23" s="66"/>
    </row>
    <row r="24" spans="1:54">
      <c r="A24" s="34">
        <f t="shared" si="6"/>
        <v>20</v>
      </c>
      <c r="B24" s="35" t="s">
        <v>231</v>
      </c>
      <c r="C24" s="35" t="s">
        <v>563</v>
      </c>
      <c r="D24" s="35">
        <v>66</v>
      </c>
      <c r="E24" s="35" t="s">
        <v>496</v>
      </c>
      <c r="F24" s="35" t="s">
        <v>494</v>
      </c>
      <c r="G24" s="36">
        <v>14</v>
      </c>
      <c r="H24" s="36">
        <v>19</v>
      </c>
      <c r="I24" s="36">
        <v>16</v>
      </c>
      <c r="J24" s="35">
        <v>12</v>
      </c>
      <c r="K24" s="35">
        <v>6</v>
      </c>
      <c r="L24" s="35">
        <v>12</v>
      </c>
      <c r="M24" s="35">
        <v>6</v>
      </c>
      <c r="N24" s="35">
        <v>15</v>
      </c>
      <c r="O24" s="36">
        <v>25</v>
      </c>
      <c r="P24" s="36">
        <v>33</v>
      </c>
      <c r="Q24" s="36">
        <v>19</v>
      </c>
      <c r="R24" s="36">
        <v>21</v>
      </c>
      <c r="S24" s="36">
        <v>31</v>
      </c>
      <c r="T24" s="36">
        <v>27</v>
      </c>
      <c r="U24" s="36">
        <v>22</v>
      </c>
      <c r="V24" s="36">
        <v>22</v>
      </c>
      <c r="W24" s="36">
        <v>23</v>
      </c>
      <c r="X24" s="36">
        <v>12</v>
      </c>
      <c r="Y24" s="36">
        <v>16</v>
      </c>
      <c r="Z24" s="36">
        <v>21</v>
      </c>
      <c r="AA24" s="36">
        <v>18</v>
      </c>
      <c r="AB24" s="36">
        <v>23</v>
      </c>
      <c r="AC24" s="36">
        <v>26</v>
      </c>
      <c r="AD24" s="36">
        <v>26</v>
      </c>
      <c r="AE24" s="36">
        <v>26</v>
      </c>
      <c r="AF24" s="36">
        <v>26</v>
      </c>
      <c r="AG24" s="36">
        <v>26</v>
      </c>
      <c r="AH24" s="43">
        <v>26</v>
      </c>
      <c r="AI24" s="43">
        <v>26</v>
      </c>
      <c r="AJ24" s="47">
        <v>26</v>
      </c>
      <c r="AK24" s="47">
        <v>26</v>
      </c>
      <c r="AL24" s="47">
        <v>26</v>
      </c>
      <c r="AM24" s="36">
        <v>33</v>
      </c>
      <c r="AN24" s="36">
        <v>31</v>
      </c>
      <c r="AO24" s="36">
        <v>27</v>
      </c>
      <c r="AP24" s="36">
        <v>26</v>
      </c>
      <c r="AQ24" s="37">
        <v>26</v>
      </c>
      <c r="AR24" s="36">
        <v>26</v>
      </c>
      <c r="AS24" s="36">
        <v>26</v>
      </c>
      <c r="AT24" s="37">
        <v>26</v>
      </c>
      <c r="AU24" s="38">
        <f t="shared" si="0"/>
        <v>452</v>
      </c>
      <c r="AV24" s="36">
        <f t="shared" si="1"/>
        <v>20</v>
      </c>
      <c r="AW24" s="35" t="str">
        <f t="shared" si="2"/>
        <v>F</v>
      </c>
      <c r="AX24" s="35" t="str">
        <f t="shared" si="3"/>
        <v>S</v>
      </c>
      <c r="AY24" s="44" t="str">
        <f t="shared" si="4"/>
        <v>ITA 1170</v>
      </c>
      <c r="AZ24" s="64" t="str">
        <f t="shared" si="5"/>
        <v>Stavnicki Maja</v>
      </c>
      <c r="BA24" s="65"/>
      <c r="BB24" s="66"/>
    </row>
    <row r="25" spans="1:54">
      <c r="A25" s="34">
        <f t="shared" si="6"/>
        <v>21</v>
      </c>
      <c r="B25" s="35" t="s">
        <v>363</v>
      </c>
      <c r="C25" s="35" t="s">
        <v>471</v>
      </c>
      <c r="D25" s="35">
        <v>88</v>
      </c>
      <c r="E25" s="35" t="s">
        <v>493</v>
      </c>
      <c r="F25" s="35" t="s">
        <v>495</v>
      </c>
      <c r="G25" s="36">
        <v>23</v>
      </c>
      <c r="H25" s="36">
        <v>23</v>
      </c>
      <c r="I25" s="36">
        <v>23</v>
      </c>
      <c r="J25" s="35">
        <v>18</v>
      </c>
      <c r="K25" s="35">
        <v>10</v>
      </c>
      <c r="L25" s="35">
        <v>21</v>
      </c>
      <c r="M25" s="35">
        <v>12</v>
      </c>
      <c r="N25" s="35">
        <v>18</v>
      </c>
      <c r="O25" s="36">
        <v>58</v>
      </c>
      <c r="P25" s="36">
        <v>58</v>
      </c>
      <c r="Q25" s="36">
        <v>58</v>
      </c>
      <c r="R25" s="36">
        <v>48</v>
      </c>
      <c r="S25" s="36">
        <v>47</v>
      </c>
      <c r="T25" s="36">
        <v>46</v>
      </c>
      <c r="U25" s="36">
        <v>30</v>
      </c>
      <c r="V25" s="36">
        <v>26</v>
      </c>
      <c r="W25" s="36">
        <v>22</v>
      </c>
      <c r="X25" s="36">
        <v>13</v>
      </c>
      <c r="Y25" s="36">
        <v>25</v>
      </c>
      <c r="Z25" s="36">
        <v>27</v>
      </c>
      <c r="AA25" s="36">
        <v>26</v>
      </c>
      <c r="AB25" s="36">
        <v>25</v>
      </c>
      <c r="AC25" s="36">
        <v>17</v>
      </c>
      <c r="AD25" s="36">
        <v>15</v>
      </c>
      <c r="AE25" s="36">
        <v>20</v>
      </c>
      <c r="AF25" s="36">
        <v>19</v>
      </c>
      <c r="AG25" s="36">
        <v>20</v>
      </c>
      <c r="AH25" s="36">
        <v>16</v>
      </c>
      <c r="AI25" s="36">
        <v>18</v>
      </c>
      <c r="AJ25" s="37">
        <v>26</v>
      </c>
      <c r="AK25" s="37">
        <v>12</v>
      </c>
      <c r="AL25" s="37">
        <v>15</v>
      </c>
      <c r="AM25" s="36">
        <v>58</v>
      </c>
      <c r="AN25" s="36">
        <v>58</v>
      </c>
      <c r="AO25" s="36">
        <v>58</v>
      </c>
      <c r="AP25" s="36">
        <v>48</v>
      </c>
      <c r="AQ25" s="36">
        <v>47</v>
      </c>
      <c r="AR25" s="36">
        <v>46</v>
      </c>
      <c r="AS25" s="36">
        <v>30</v>
      </c>
      <c r="AT25" s="36">
        <v>27</v>
      </c>
      <c r="AU25" s="38">
        <f t="shared" si="0"/>
        <v>463</v>
      </c>
      <c r="AV25" s="36">
        <f t="shared" si="1"/>
        <v>21</v>
      </c>
      <c r="AW25" s="35" t="str">
        <f t="shared" si="2"/>
        <v>M</v>
      </c>
      <c r="AX25" s="35" t="str">
        <f t="shared" si="3"/>
        <v>J</v>
      </c>
      <c r="AY25" s="44" t="str">
        <f t="shared" si="4"/>
        <v>ITA 1179</v>
      </c>
      <c r="AZ25" s="64" t="str">
        <f t="shared" si="5"/>
        <v>Montanari Mirko</v>
      </c>
      <c r="BA25" s="65"/>
      <c r="BB25" s="66"/>
    </row>
    <row r="26" spans="1:54">
      <c r="A26" s="34">
        <f t="shared" si="6"/>
        <v>22</v>
      </c>
      <c r="B26" s="35" t="s">
        <v>564</v>
      </c>
      <c r="C26" s="35" t="s">
        <v>565</v>
      </c>
      <c r="D26" s="35">
        <v>61</v>
      </c>
      <c r="E26" s="35" t="s">
        <v>493</v>
      </c>
      <c r="F26" s="35" t="s">
        <v>494</v>
      </c>
      <c r="G26" s="43">
        <v>23</v>
      </c>
      <c r="H26" s="43">
        <v>23</v>
      </c>
      <c r="I26" s="43">
        <v>23</v>
      </c>
      <c r="J26" s="46">
        <v>24</v>
      </c>
      <c r="K26" s="46">
        <v>24</v>
      </c>
      <c r="L26" s="46">
        <v>24</v>
      </c>
      <c r="M26" s="46">
        <v>24</v>
      </c>
      <c r="N26" s="46">
        <v>24</v>
      </c>
      <c r="O26" s="43">
        <v>58</v>
      </c>
      <c r="P26" s="43">
        <v>58</v>
      </c>
      <c r="Q26" s="43">
        <v>58</v>
      </c>
      <c r="R26" s="43">
        <v>58</v>
      </c>
      <c r="S26" s="43">
        <v>58</v>
      </c>
      <c r="T26" s="43">
        <v>58</v>
      </c>
      <c r="U26" s="36">
        <v>15</v>
      </c>
      <c r="V26" s="36">
        <v>6</v>
      </c>
      <c r="W26" s="36">
        <v>1</v>
      </c>
      <c r="X26" s="36">
        <v>11</v>
      </c>
      <c r="Y26" s="36">
        <v>3</v>
      </c>
      <c r="Z26" s="36">
        <v>10</v>
      </c>
      <c r="AA26" s="36">
        <v>29</v>
      </c>
      <c r="AB26" s="36">
        <v>4</v>
      </c>
      <c r="AC26" s="43">
        <v>26</v>
      </c>
      <c r="AD26" s="43">
        <v>26</v>
      </c>
      <c r="AE26" s="43">
        <v>26</v>
      </c>
      <c r="AF26" s="43">
        <v>26</v>
      </c>
      <c r="AG26" s="43">
        <v>26</v>
      </c>
      <c r="AH26" s="43">
        <v>26</v>
      </c>
      <c r="AI26" s="43">
        <v>26</v>
      </c>
      <c r="AJ26" s="47">
        <v>26</v>
      </c>
      <c r="AK26" s="47">
        <v>26</v>
      </c>
      <c r="AL26" s="47">
        <v>26</v>
      </c>
      <c r="AM26" s="36">
        <v>58</v>
      </c>
      <c r="AN26" s="36">
        <v>58</v>
      </c>
      <c r="AO26" s="36">
        <v>58</v>
      </c>
      <c r="AP26" s="36">
        <v>58</v>
      </c>
      <c r="AQ26" s="36">
        <v>58</v>
      </c>
      <c r="AR26" s="36">
        <v>58</v>
      </c>
      <c r="AS26" s="36">
        <v>29</v>
      </c>
      <c r="AT26" s="36">
        <v>26</v>
      </c>
      <c r="AU26" s="38">
        <f t="shared" si="0"/>
        <v>473</v>
      </c>
      <c r="AV26" s="36">
        <f t="shared" si="1"/>
        <v>22</v>
      </c>
      <c r="AW26" s="35" t="str">
        <f t="shared" si="2"/>
        <v>M</v>
      </c>
      <c r="AX26" s="35" t="str">
        <f t="shared" si="3"/>
        <v>S</v>
      </c>
      <c r="AY26" s="44" t="str">
        <f t="shared" si="4"/>
        <v>ITA 1140</v>
      </c>
      <c r="AZ26" s="64" t="str">
        <f t="shared" si="5"/>
        <v>Sain Paolo</v>
      </c>
      <c r="BA26" s="65"/>
      <c r="BB26" s="45"/>
    </row>
    <row r="27" spans="1:54">
      <c r="A27" s="34">
        <f t="shared" si="6"/>
        <v>23</v>
      </c>
      <c r="B27" s="35" t="s">
        <v>188</v>
      </c>
      <c r="C27" s="35" t="s">
        <v>566</v>
      </c>
      <c r="D27" s="35">
        <v>85</v>
      </c>
      <c r="E27" s="35" t="s">
        <v>493</v>
      </c>
      <c r="F27" s="35" t="s">
        <v>494</v>
      </c>
      <c r="G27" s="36">
        <v>3</v>
      </c>
      <c r="H27" s="36">
        <v>22</v>
      </c>
      <c r="I27" s="36">
        <v>13</v>
      </c>
      <c r="J27" s="46">
        <v>24</v>
      </c>
      <c r="K27" s="46">
        <v>24</v>
      </c>
      <c r="L27" s="46">
        <v>24</v>
      </c>
      <c r="M27" s="46">
        <v>24</v>
      </c>
      <c r="N27" s="46">
        <v>24</v>
      </c>
      <c r="O27" s="36">
        <v>19</v>
      </c>
      <c r="P27" s="36">
        <v>14</v>
      </c>
      <c r="Q27" s="36">
        <v>17</v>
      </c>
      <c r="R27" s="36">
        <v>27</v>
      </c>
      <c r="S27" s="36">
        <v>17</v>
      </c>
      <c r="T27" s="36">
        <v>25</v>
      </c>
      <c r="U27" s="36">
        <v>25</v>
      </c>
      <c r="V27" s="36">
        <v>28</v>
      </c>
      <c r="W27" s="36">
        <v>12</v>
      </c>
      <c r="X27" s="36">
        <v>20</v>
      </c>
      <c r="Y27" s="36">
        <v>21</v>
      </c>
      <c r="Z27" s="36">
        <v>22</v>
      </c>
      <c r="AA27" s="36">
        <v>11</v>
      </c>
      <c r="AB27" s="36">
        <v>17</v>
      </c>
      <c r="AC27" s="43">
        <v>26</v>
      </c>
      <c r="AD27" s="43">
        <v>26</v>
      </c>
      <c r="AE27" s="43">
        <v>26</v>
      </c>
      <c r="AF27" s="43">
        <v>26</v>
      </c>
      <c r="AG27" s="43">
        <v>26</v>
      </c>
      <c r="AH27" s="43">
        <v>26</v>
      </c>
      <c r="AI27" s="43">
        <v>26</v>
      </c>
      <c r="AJ27" s="47">
        <v>26</v>
      </c>
      <c r="AK27" s="47">
        <v>26</v>
      </c>
      <c r="AL27" s="47">
        <v>26</v>
      </c>
      <c r="AM27" s="36">
        <v>28</v>
      </c>
      <c r="AN27" s="36">
        <v>27</v>
      </c>
      <c r="AO27" s="36">
        <v>26</v>
      </c>
      <c r="AP27" s="37">
        <v>26</v>
      </c>
      <c r="AQ27" s="36">
        <v>26</v>
      </c>
      <c r="AR27" s="36">
        <v>26</v>
      </c>
      <c r="AS27" s="37">
        <v>26</v>
      </c>
      <c r="AT27" s="36">
        <v>26</v>
      </c>
      <c r="AU27" s="38">
        <f t="shared" si="0"/>
        <v>482</v>
      </c>
      <c r="AV27" s="36">
        <f t="shared" si="1"/>
        <v>23</v>
      </c>
      <c r="AW27" s="35" t="str">
        <f t="shared" si="2"/>
        <v>M</v>
      </c>
      <c r="AX27" s="35" t="str">
        <f t="shared" si="3"/>
        <v>S</v>
      </c>
      <c r="AY27" s="44" t="str">
        <f t="shared" si="4"/>
        <v>ITA 1154</v>
      </c>
      <c r="AZ27" s="64" t="str">
        <f t="shared" si="5"/>
        <v>Scolari Alberto</v>
      </c>
      <c r="BA27" s="65"/>
      <c r="BB27" s="66"/>
    </row>
    <row r="28" spans="1:54">
      <c r="A28" s="34">
        <f t="shared" si="6"/>
        <v>24</v>
      </c>
      <c r="B28" s="35" t="s">
        <v>252</v>
      </c>
      <c r="C28" s="35" t="s">
        <v>470</v>
      </c>
      <c r="D28" s="35">
        <v>90</v>
      </c>
      <c r="E28" s="35" t="s">
        <v>496</v>
      </c>
      <c r="F28" s="35" t="s">
        <v>495</v>
      </c>
      <c r="G28" s="36">
        <v>20</v>
      </c>
      <c r="H28" s="36">
        <v>20</v>
      </c>
      <c r="I28" s="36">
        <v>20</v>
      </c>
      <c r="J28" s="35">
        <v>22</v>
      </c>
      <c r="K28" s="35">
        <v>13</v>
      </c>
      <c r="L28" s="35">
        <v>22</v>
      </c>
      <c r="M28" s="35">
        <v>18</v>
      </c>
      <c r="N28" s="35">
        <v>24</v>
      </c>
      <c r="O28" s="36">
        <v>32</v>
      </c>
      <c r="P28" s="36">
        <v>31</v>
      </c>
      <c r="Q28" s="36">
        <v>27</v>
      </c>
      <c r="R28" s="36">
        <v>31</v>
      </c>
      <c r="S28" s="36">
        <v>43</v>
      </c>
      <c r="T28" s="36">
        <v>37</v>
      </c>
      <c r="U28" s="36">
        <v>29</v>
      </c>
      <c r="V28" s="36">
        <v>33</v>
      </c>
      <c r="W28" s="36">
        <v>30</v>
      </c>
      <c r="X28" s="36">
        <v>26</v>
      </c>
      <c r="Y28" s="36">
        <v>30</v>
      </c>
      <c r="Z28" s="36">
        <v>30</v>
      </c>
      <c r="AA28" s="36">
        <v>13</v>
      </c>
      <c r="AB28" s="36">
        <v>26</v>
      </c>
      <c r="AC28" s="36">
        <v>10</v>
      </c>
      <c r="AD28" s="36">
        <v>21</v>
      </c>
      <c r="AE28" s="36">
        <v>19</v>
      </c>
      <c r="AF28" s="36">
        <v>21</v>
      </c>
      <c r="AG28" s="36">
        <v>17</v>
      </c>
      <c r="AH28" s="36">
        <v>26</v>
      </c>
      <c r="AI28" s="36">
        <v>26</v>
      </c>
      <c r="AJ28" s="37">
        <v>26</v>
      </c>
      <c r="AK28" s="37">
        <v>14</v>
      </c>
      <c r="AL28" s="37">
        <v>11</v>
      </c>
      <c r="AM28" s="36">
        <v>43</v>
      </c>
      <c r="AN28" s="36">
        <v>37</v>
      </c>
      <c r="AO28" s="36">
        <v>33</v>
      </c>
      <c r="AP28" s="36">
        <v>32</v>
      </c>
      <c r="AQ28" s="36">
        <v>31</v>
      </c>
      <c r="AR28" s="36">
        <v>31</v>
      </c>
      <c r="AS28" s="36">
        <v>30</v>
      </c>
      <c r="AT28" s="36">
        <v>30</v>
      </c>
      <c r="AU28" s="38">
        <f t="shared" si="0"/>
        <v>501</v>
      </c>
      <c r="AV28" s="36">
        <f t="shared" si="1"/>
        <v>24</v>
      </c>
      <c r="AW28" s="35" t="str">
        <f t="shared" si="2"/>
        <v>F</v>
      </c>
      <c r="AX28" s="35" t="str">
        <f t="shared" si="3"/>
        <v>J</v>
      </c>
      <c r="AY28" s="44" t="str">
        <f t="shared" si="4"/>
        <v>ITA 1063</v>
      </c>
      <c r="AZ28" s="64" t="str">
        <f t="shared" si="5"/>
        <v>Pellegrini Carlotta</v>
      </c>
      <c r="BA28" s="65"/>
      <c r="BB28" s="66"/>
    </row>
    <row r="29" spans="1:54">
      <c r="A29" s="34">
        <f t="shared" si="6"/>
        <v>25</v>
      </c>
      <c r="B29" s="35" t="s">
        <v>349</v>
      </c>
      <c r="C29" s="35" t="s">
        <v>473</v>
      </c>
      <c r="D29" s="35">
        <v>89</v>
      </c>
      <c r="E29" s="35" t="s">
        <v>505</v>
      </c>
      <c r="F29" s="35" t="s">
        <v>494</v>
      </c>
      <c r="G29" s="36">
        <v>22</v>
      </c>
      <c r="H29" s="36">
        <v>14</v>
      </c>
      <c r="I29" s="36">
        <v>17</v>
      </c>
      <c r="J29" s="35">
        <v>21</v>
      </c>
      <c r="K29" s="35">
        <v>19</v>
      </c>
      <c r="L29" s="35">
        <v>20</v>
      </c>
      <c r="M29" s="35">
        <v>20</v>
      </c>
      <c r="N29" s="35">
        <v>21</v>
      </c>
      <c r="O29" s="36">
        <v>58</v>
      </c>
      <c r="P29" s="36">
        <v>48</v>
      </c>
      <c r="Q29" s="36">
        <v>50</v>
      </c>
      <c r="R29" s="36">
        <v>52</v>
      </c>
      <c r="S29" s="36">
        <v>50</v>
      </c>
      <c r="T29" s="36">
        <v>47</v>
      </c>
      <c r="U29" s="36">
        <v>32</v>
      </c>
      <c r="V29" s="36">
        <v>32</v>
      </c>
      <c r="W29" s="36">
        <v>33</v>
      </c>
      <c r="X29" s="36">
        <v>18</v>
      </c>
      <c r="Y29" s="36">
        <v>28</v>
      </c>
      <c r="Z29" s="36">
        <v>32</v>
      </c>
      <c r="AA29" s="36">
        <v>23</v>
      </c>
      <c r="AB29" s="36">
        <v>35</v>
      </c>
      <c r="AC29" s="36">
        <v>23</v>
      </c>
      <c r="AD29" s="36">
        <v>23</v>
      </c>
      <c r="AE29" s="36">
        <v>23</v>
      </c>
      <c r="AF29" s="36">
        <v>24</v>
      </c>
      <c r="AG29" s="36">
        <v>15</v>
      </c>
      <c r="AH29" s="36">
        <v>18</v>
      </c>
      <c r="AI29" s="36">
        <v>26</v>
      </c>
      <c r="AJ29" s="37">
        <v>17</v>
      </c>
      <c r="AK29" s="37">
        <v>21</v>
      </c>
      <c r="AL29" s="37">
        <v>17</v>
      </c>
      <c r="AM29" s="36">
        <v>58</v>
      </c>
      <c r="AN29" s="36">
        <v>52</v>
      </c>
      <c r="AO29" s="36">
        <v>50</v>
      </c>
      <c r="AP29" s="36">
        <v>50</v>
      </c>
      <c r="AQ29" s="36">
        <v>48</v>
      </c>
      <c r="AR29" s="36">
        <v>47</v>
      </c>
      <c r="AS29" s="36">
        <v>35</v>
      </c>
      <c r="AT29" s="36">
        <v>33</v>
      </c>
      <c r="AU29" s="38">
        <f t="shared" si="0"/>
        <v>526</v>
      </c>
      <c r="AV29" s="36">
        <f t="shared" si="1"/>
        <v>25</v>
      </c>
      <c r="AW29" s="35" t="str">
        <f t="shared" si="2"/>
        <v>F J</v>
      </c>
      <c r="AX29" s="35" t="str">
        <f t="shared" si="3"/>
        <v>S</v>
      </c>
      <c r="AY29" s="44" t="str">
        <f t="shared" si="4"/>
        <v>ITA 1145</v>
      </c>
      <c r="AZ29" s="64" t="str">
        <f t="shared" si="5"/>
        <v>Valera Silvia</v>
      </c>
      <c r="BA29" s="65"/>
      <c r="BB29" s="45"/>
    </row>
    <row r="30" spans="1:54">
      <c r="A30" s="34">
        <f t="shared" si="6"/>
        <v>26</v>
      </c>
      <c r="B30" s="35" t="s">
        <v>366</v>
      </c>
      <c r="C30" s="35" t="s">
        <v>472</v>
      </c>
      <c r="D30" s="35">
        <v>93</v>
      </c>
      <c r="E30" s="35" t="s">
        <v>496</v>
      </c>
      <c r="F30" s="35" t="s">
        <v>495</v>
      </c>
      <c r="G30" s="36">
        <v>21</v>
      </c>
      <c r="H30" s="36">
        <v>16</v>
      </c>
      <c r="I30" s="36">
        <v>22</v>
      </c>
      <c r="J30" s="35">
        <v>23</v>
      </c>
      <c r="K30" s="35">
        <v>22</v>
      </c>
      <c r="L30" s="35">
        <v>23</v>
      </c>
      <c r="M30" s="35">
        <v>19</v>
      </c>
      <c r="N30" s="35">
        <v>20</v>
      </c>
      <c r="O30" s="36">
        <v>58</v>
      </c>
      <c r="P30" s="36">
        <v>51</v>
      </c>
      <c r="Q30" s="36">
        <v>58</v>
      </c>
      <c r="R30" s="36">
        <v>41</v>
      </c>
      <c r="S30" s="36">
        <v>51</v>
      </c>
      <c r="T30" s="36">
        <v>58</v>
      </c>
      <c r="U30" s="36">
        <v>31</v>
      </c>
      <c r="V30" s="36">
        <v>23</v>
      </c>
      <c r="W30" s="36">
        <v>26</v>
      </c>
      <c r="X30" s="36">
        <v>25</v>
      </c>
      <c r="Y30" s="36">
        <v>26</v>
      </c>
      <c r="Z30" s="36">
        <v>31</v>
      </c>
      <c r="AA30" s="36">
        <v>31</v>
      </c>
      <c r="AB30" s="36">
        <v>30</v>
      </c>
      <c r="AC30" s="36">
        <v>24</v>
      </c>
      <c r="AD30" s="36">
        <v>22</v>
      </c>
      <c r="AE30" s="36">
        <v>24</v>
      </c>
      <c r="AF30" s="36">
        <v>23</v>
      </c>
      <c r="AG30" s="36">
        <v>14</v>
      </c>
      <c r="AH30" s="36">
        <v>20</v>
      </c>
      <c r="AI30" s="36">
        <v>26</v>
      </c>
      <c r="AJ30" s="37">
        <v>26</v>
      </c>
      <c r="AK30" s="37">
        <v>22</v>
      </c>
      <c r="AL30" s="37">
        <v>18</v>
      </c>
      <c r="AM30" s="36">
        <v>58</v>
      </c>
      <c r="AN30" s="36">
        <v>58</v>
      </c>
      <c r="AO30" s="36">
        <v>58</v>
      </c>
      <c r="AP30" s="36">
        <v>51</v>
      </c>
      <c r="AQ30" s="36">
        <v>51</v>
      </c>
      <c r="AR30" s="36">
        <v>41</v>
      </c>
      <c r="AS30" s="36">
        <v>31</v>
      </c>
      <c r="AT30" s="36">
        <v>31</v>
      </c>
      <c r="AU30" s="38">
        <f t="shared" si="0"/>
        <v>546</v>
      </c>
      <c r="AV30" s="36">
        <f t="shared" si="1"/>
        <v>26</v>
      </c>
      <c r="AW30" s="35" t="str">
        <f t="shared" si="2"/>
        <v>F</v>
      </c>
      <c r="AX30" s="35" t="str">
        <f t="shared" si="3"/>
        <v>J</v>
      </c>
      <c r="AY30" s="44" t="str">
        <f t="shared" si="4"/>
        <v>ITA 1155</v>
      </c>
      <c r="AZ30" s="64" t="str">
        <f t="shared" si="5"/>
        <v>Ferracuti Violeta</v>
      </c>
      <c r="BA30" s="65"/>
      <c r="BB30" s="66"/>
    </row>
    <row r="31" spans="1:54">
      <c r="A31" s="34">
        <f t="shared" si="6"/>
        <v>27</v>
      </c>
      <c r="B31" s="35" t="s">
        <v>567</v>
      </c>
      <c r="C31" s="35" t="s">
        <v>568</v>
      </c>
      <c r="D31" s="35">
        <v>87</v>
      </c>
      <c r="E31" s="35" t="s">
        <v>493</v>
      </c>
      <c r="F31" s="35" t="s">
        <v>494</v>
      </c>
      <c r="G31" s="43">
        <v>23</v>
      </c>
      <c r="H31" s="43">
        <v>23</v>
      </c>
      <c r="I31" s="43">
        <v>23</v>
      </c>
      <c r="J31" s="35">
        <v>4</v>
      </c>
      <c r="K31" s="35">
        <v>1</v>
      </c>
      <c r="L31" s="35">
        <v>3</v>
      </c>
      <c r="M31" s="35">
        <v>1</v>
      </c>
      <c r="N31" s="35">
        <v>24</v>
      </c>
      <c r="O31" s="43">
        <v>58</v>
      </c>
      <c r="P31" s="43">
        <v>58</v>
      </c>
      <c r="Q31" s="43">
        <v>58</v>
      </c>
      <c r="R31" s="43">
        <v>58</v>
      </c>
      <c r="S31" s="43">
        <v>58</v>
      </c>
      <c r="T31" s="43">
        <v>58</v>
      </c>
      <c r="U31" s="43">
        <v>35</v>
      </c>
      <c r="V31" s="43">
        <v>35</v>
      </c>
      <c r="W31" s="43">
        <v>35</v>
      </c>
      <c r="X31" s="43">
        <v>35</v>
      </c>
      <c r="Y31" s="43">
        <v>35</v>
      </c>
      <c r="Z31" s="43">
        <v>35</v>
      </c>
      <c r="AA31" s="43">
        <v>35</v>
      </c>
      <c r="AB31" s="43">
        <v>35</v>
      </c>
      <c r="AC31" s="43">
        <v>26</v>
      </c>
      <c r="AD31" s="43">
        <v>26</v>
      </c>
      <c r="AE31" s="43">
        <v>26</v>
      </c>
      <c r="AF31" s="43">
        <v>26</v>
      </c>
      <c r="AG31" s="43">
        <v>26</v>
      </c>
      <c r="AH31" s="43">
        <v>26</v>
      </c>
      <c r="AI31" s="43">
        <v>26</v>
      </c>
      <c r="AJ31" s="47">
        <v>26</v>
      </c>
      <c r="AK31" s="47">
        <v>26</v>
      </c>
      <c r="AL31" s="47">
        <v>26</v>
      </c>
      <c r="AM31" s="36">
        <v>58</v>
      </c>
      <c r="AN31" s="36">
        <v>58</v>
      </c>
      <c r="AO31" s="36">
        <v>58</v>
      </c>
      <c r="AP31" s="36">
        <v>58</v>
      </c>
      <c r="AQ31" s="36">
        <v>58</v>
      </c>
      <c r="AR31" s="36">
        <v>58</v>
      </c>
      <c r="AS31" s="36">
        <v>35</v>
      </c>
      <c r="AT31" s="36">
        <v>35</v>
      </c>
      <c r="AU31" s="38">
        <f t="shared" si="0"/>
        <v>572</v>
      </c>
      <c r="AV31" s="36">
        <f t="shared" si="1"/>
        <v>27</v>
      </c>
      <c r="AW31" s="35" t="str">
        <f t="shared" si="2"/>
        <v>M</v>
      </c>
      <c r="AX31" s="35" t="str">
        <f t="shared" si="3"/>
        <v>S</v>
      </c>
      <c r="AY31" s="44" t="str">
        <f t="shared" si="4"/>
        <v>ITA 1132</v>
      </c>
      <c r="AZ31" s="64" t="str">
        <f t="shared" si="5"/>
        <v>Cravos Massimiliano</v>
      </c>
      <c r="BA31" s="65"/>
      <c r="BB31" s="66"/>
    </row>
    <row r="32" spans="1:54">
      <c r="A32" s="34">
        <f t="shared" si="6"/>
        <v>28</v>
      </c>
      <c r="B32" s="35" t="s">
        <v>499</v>
      </c>
      <c r="C32" s="35" t="s">
        <v>500</v>
      </c>
      <c r="D32" s="35">
        <v>86</v>
      </c>
      <c r="E32" s="35" t="s">
        <v>493</v>
      </c>
      <c r="F32" s="35" t="s">
        <v>494</v>
      </c>
      <c r="G32" s="43">
        <v>23</v>
      </c>
      <c r="H32" s="43">
        <v>23</v>
      </c>
      <c r="I32" s="43">
        <v>23</v>
      </c>
      <c r="J32" s="46">
        <v>24</v>
      </c>
      <c r="K32" s="46">
        <v>24</v>
      </c>
      <c r="L32" s="46">
        <v>24</v>
      </c>
      <c r="M32" s="46">
        <v>24</v>
      </c>
      <c r="N32" s="46">
        <v>24</v>
      </c>
      <c r="O32" s="43">
        <v>58</v>
      </c>
      <c r="P32" s="43">
        <v>58</v>
      </c>
      <c r="Q32" s="43">
        <v>58</v>
      </c>
      <c r="R32" s="43">
        <v>58</v>
      </c>
      <c r="S32" s="43">
        <v>58</v>
      </c>
      <c r="T32" s="43">
        <v>58</v>
      </c>
      <c r="U32" s="43">
        <v>35</v>
      </c>
      <c r="V32" s="43">
        <v>35</v>
      </c>
      <c r="W32" s="43">
        <v>35</v>
      </c>
      <c r="X32" s="43">
        <v>35</v>
      </c>
      <c r="Y32" s="43">
        <v>35</v>
      </c>
      <c r="Z32" s="43">
        <v>35</v>
      </c>
      <c r="AA32" s="43">
        <v>35</v>
      </c>
      <c r="AB32" s="43">
        <v>35</v>
      </c>
      <c r="AC32" s="43">
        <v>26</v>
      </c>
      <c r="AD32" s="43">
        <v>26</v>
      </c>
      <c r="AE32" s="43">
        <v>26</v>
      </c>
      <c r="AF32" s="43">
        <v>26</v>
      </c>
      <c r="AG32" s="43">
        <v>26</v>
      </c>
      <c r="AH32" s="36">
        <v>13</v>
      </c>
      <c r="AI32" s="36">
        <v>14</v>
      </c>
      <c r="AJ32" s="37">
        <v>13</v>
      </c>
      <c r="AK32" s="37">
        <v>9</v>
      </c>
      <c r="AL32" s="37">
        <v>4</v>
      </c>
      <c r="AM32" s="36">
        <v>58</v>
      </c>
      <c r="AN32" s="36">
        <v>58</v>
      </c>
      <c r="AO32" s="36">
        <v>58</v>
      </c>
      <c r="AP32" s="36">
        <v>58</v>
      </c>
      <c r="AQ32" s="36">
        <v>58</v>
      </c>
      <c r="AR32" s="36">
        <v>58</v>
      </c>
      <c r="AS32" s="36">
        <v>35</v>
      </c>
      <c r="AT32" s="36">
        <v>35</v>
      </c>
      <c r="AU32" s="38">
        <f t="shared" si="0"/>
        <v>582</v>
      </c>
      <c r="AV32" s="36">
        <f t="shared" si="1"/>
        <v>28</v>
      </c>
      <c r="AW32" s="35" t="str">
        <f t="shared" si="2"/>
        <v>M</v>
      </c>
      <c r="AX32" s="35" t="str">
        <f t="shared" si="3"/>
        <v>S</v>
      </c>
      <c r="AY32" s="44" t="str">
        <f t="shared" si="4"/>
        <v>ITA 1068</v>
      </c>
      <c r="AZ32" s="64" t="str">
        <f t="shared" si="5"/>
        <v>D'Angeli Fabio</v>
      </c>
      <c r="BA32" s="65"/>
      <c r="BB32" s="66"/>
    </row>
    <row r="33" spans="1:54">
      <c r="A33" s="34">
        <f t="shared" si="6"/>
        <v>29</v>
      </c>
      <c r="B33" s="35" t="s">
        <v>501</v>
      </c>
      <c r="C33" s="35" t="s">
        <v>502</v>
      </c>
      <c r="D33" s="35">
        <v>75</v>
      </c>
      <c r="E33" s="35" t="s">
        <v>493</v>
      </c>
      <c r="F33" s="35" t="s">
        <v>494</v>
      </c>
      <c r="G33" s="43">
        <v>23</v>
      </c>
      <c r="H33" s="43">
        <v>23</v>
      </c>
      <c r="I33" s="43">
        <v>23</v>
      </c>
      <c r="J33" s="46">
        <v>24</v>
      </c>
      <c r="K33" s="46">
        <v>24</v>
      </c>
      <c r="L33" s="46">
        <v>24</v>
      </c>
      <c r="M33" s="46">
        <v>24</v>
      </c>
      <c r="N33" s="46">
        <v>24</v>
      </c>
      <c r="O33" s="43">
        <v>58</v>
      </c>
      <c r="P33" s="43">
        <v>58</v>
      </c>
      <c r="Q33" s="43">
        <v>58</v>
      </c>
      <c r="R33" s="43">
        <v>58</v>
      </c>
      <c r="S33" s="43">
        <v>58</v>
      </c>
      <c r="T33" s="43">
        <v>58</v>
      </c>
      <c r="U33" s="43">
        <v>35</v>
      </c>
      <c r="V33" s="43">
        <v>35</v>
      </c>
      <c r="W33" s="43">
        <v>35</v>
      </c>
      <c r="X33" s="43">
        <v>35</v>
      </c>
      <c r="Y33" s="43">
        <v>35</v>
      </c>
      <c r="Z33" s="43">
        <v>35</v>
      </c>
      <c r="AA33" s="43">
        <v>35</v>
      </c>
      <c r="AB33" s="43">
        <v>35</v>
      </c>
      <c r="AC33" s="43">
        <v>26</v>
      </c>
      <c r="AD33" s="43">
        <v>26</v>
      </c>
      <c r="AE33" s="43">
        <v>26</v>
      </c>
      <c r="AF33" s="43">
        <v>26</v>
      </c>
      <c r="AG33" s="43">
        <v>26</v>
      </c>
      <c r="AH33" s="36">
        <v>19</v>
      </c>
      <c r="AI33" s="36">
        <v>15</v>
      </c>
      <c r="AJ33" s="37">
        <v>16</v>
      </c>
      <c r="AK33" s="37">
        <v>4</v>
      </c>
      <c r="AL33" s="37">
        <v>6</v>
      </c>
      <c r="AM33" s="36">
        <v>58</v>
      </c>
      <c r="AN33" s="36">
        <v>58</v>
      </c>
      <c r="AO33" s="36">
        <v>58</v>
      </c>
      <c r="AP33" s="36">
        <v>58</v>
      </c>
      <c r="AQ33" s="36">
        <v>58</v>
      </c>
      <c r="AR33" s="36">
        <v>58</v>
      </c>
      <c r="AS33" s="36">
        <v>35</v>
      </c>
      <c r="AT33" s="36">
        <v>35</v>
      </c>
      <c r="AU33" s="38">
        <f t="shared" si="0"/>
        <v>589</v>
      </c>
      <c r="AV33" s="36">
        <f t="shared" si="1"/>
        <v>29</v>
      </c>
      <c r="AW33" s="35" t="str">
        <f t="shared" si="2"/>
        <v>M</v>
      </c>
      <c r="AX33" s="35" t="str">
        <f t="shared" si="3"/>
        <v>S</v>
      </c>
      <c r="AY33" s="44" t="str">
        <f t="shared" si="4"/>
        <v>ITA 1152</v>
      </c>
      <c r="AZ33" s="64" t="str">
        <f t="shared" si="5"/>
        <v>Ziccarelli Fernando</v>
      </c>
      <c r="BA33" s="65"/>
      <c r="BB33" s="66"/>
    </row>
    <row r="34" spans="1:54">
      <c r="A34" s="34">
        <f t="shared" si="6"/>
        <v>30</v>
      </c>
      <c r="B34" s="35" t="s">
        <v>569</v>
      </c>
      <c r="C34" s="35" t="s">
        <v>570</v>
      </c>
      <c r="D34" s="35">
        <v>82</v>
      </c>
      <c r="E34" s="35" t="s">
        <v>496</v>
      </c>
      <c r="F34" s="35" t="s">
        <v>494</v>
      </c>
      <c r="G34" s="43">
        <v>23</v>
      </c>
      <c r="H34" s="43">
        <v>23</v>
      </c>
      <c r="I34" s="43">
        <v>23</v>
      </c>
      <c r="J34" s="46">
        <v>24</v>
      </c>
      <c r="K34" s="46">
        <v>24</v>
      </c>
      <c r="L34" s="46">
        <v>24</v>
      </c>
      <c r="M34" s="46">
        <v>24</v>
      </c>
      <c r="N34" s="46">
        <v>24</v>
      </c>
      <c r="O34" s="43">
        <v>58</v>
      </c>
      <c r="P34" s="43">
        <v>58</v>
      </c>
      <c r="Q34" s="43">
        <v>58</v>
      </c>
      <c r="R34" s="43">
        <v>58</v>
      </c>
      <c r="S34" s="43">
        <v>58</v>
      </c>
      <c r="T34" s="43">
        <v>58</v>
      </c>
      <c r="U34" s="36">
        <v>28</v>
      </c>
      <c r="V34" s="36">
        <v>31</v>
      </c>
      <c r="W34" s="36">
        <v>25</v>
      </c>
      <c r="X34" s="36">
        <v>16</v>
      </c>
      <c r="Y34" s="36">
        <v>15</v>
      </c>
      <c r="Z34" s="36">
        <v>29</v>
      </c>
      <c r="AA34" s="36">
        <v>28</v>
      </c>
      <c r="AB34" s="36">
        <v>29</v>
      </c>
      <c r="AC34" s="43">
        <v>26</v>
      </c>
      <c r="AD34" s="43">
        <v>26</v>
      </c>
      <c r="AE34" s="43">
        <v>26</v>
      </c>
      <c r="AF34" s="43">
        <v>26</v>
      </c>
      <c r="AG34" s="43">
        <v>26</v>
      </c>
      <c r="AH34" s="43">
        <v>26</v>
      </c>
      <c r="AI34" s="43">
        <v>26</v>
      </c>
      <c r="AJ34" s="47">
        <v>26</v>
      </c>
      <c r="AK34" s="47">
        <v>26</v>
      </c>
      <c r="AL34" s="47">
        <v>26</v>
      </c>
      <c r="AM34" s="36">
        <v>58</v>
      </c>
      <c r="AN34" s="36">
        <v>58</v>
      </c>
      <c r="AO34" s="36">
        <v>58</v>
      </c>
      <c r="AP34" s="36">
        <v>58</v>
      </c>
      <c r="AQ34" s="36">
        <v>58</v>
      </c>
      <c r="AR34" s="36">
        <v>58</v>
      </c>
      <c r="AS34" s="36">
        <v>31</v>
      </c>
      <c r="AT34" s="36">
        <v>29</v>
      </c>
      <c r="AU34" s="38">
        <f t="shared" si="0"/>
        <v>590</v>
      </c>
      <c r="AV34" s="36">
        <f t="shared" si="1"/>
        <v>30</v>
      </c>
      <c r="AW34" s="35" t="str">
        <f t="shared" si="2"/>
        <v>F</v>
      </c>
      <c r="AX34" s="35" t="str">
        <f t="shared" si="3"/>
        <v>S</v>
      </c>
      <c r="AY34" s="44" t="str">
        <f t="shared" si="4"/>
        <v>ITA 1174</v>
      </c>
      <c r="AZ34" s="64" t="str">
        <f t="shared" si="5"/>
        <v>Iuculano Teresa</v>
      </c>
      <c r="BA34" s="65"/>
      <c r="BB34" s="66"/>
    </row>
    <row r="35" spans="1:54">
      <c r="A35" s="34">
        <f t="shared" si="6"/>
        <v>31</v>
      </c>
      <c r="B35" s="35" t="s">
        <v>571</v>
      </c>
      <c r="C35" s="35" t="s">
        <v>474</v>
      </c>
      <c r="D35" s="35">
        <v>88</v>
      </c>
      <c r="E35" s="35" t="s">
        <v>496</v>
      </c>
      <c r="F35" s="35" t="s">
        <v>495</v>
      </c>
      <c r="G35" s="36">
        <v>19</v>
      </c>
      <c r="H35" s="36">
        <v>18</v>
      </c>
      <c r="I35" s="36">
        <v>18</v>
      </c>
      <c r="J35" s="35">
        <v>19</v>
      </c>
      <c r="K35" s="35">
        <v>17</v>
      </c>
      <c r="L35" s="35">
        <v>19</v>
      </c>
      <c r="M35" s="35">
        <v>24</v>
      </c>
      <c r="N35" s="35">
        <v>19</v>
      </c>
      <c r="O35" s="36">
        <v>38</v>
      </c>
      <c r="P35" s="36">
        <v>42</v>
      </c>
      <c r="Q35" s="36">
        <v>46</v>
      </c>
      <c r="R35" s="36">
        <v>46</v>
      </c>
      <c r="S35" s="36">
        <v>45</v>
      </c>
      <c r="T35" s="36">
        <v>39</v>
      </c>
      <c r="U35" s="43">
        <v>35</v>
      </c>
      <c r="V35" s="43">
        <v>35</v>
      </c>
      <c r="W35" s="43">
        <v>35</v>
      </c>
      <c r="X35" s="43">
        <v>35</v>
      </c>
      <c r="Y35" s="43">
        <v>35</v>
      </c>
      <c r="Z35" s="43">
        <v>35</v>
      </c>
      <c r="AA35" s="43">
        <v>35</v>
      </c>
      <c r="AB35" s="43">
        <v>35</v>
      </c>
      <c r="AC35" s="36">
        <v>22</v>
      </c>
      <c r="AD35" s="36">
        <v>20</v>
      </c>
      <c r="AE35" s="36">
        <v>22</v>
      </c>
      <c r="AF35" s="36">
        <v>22</v>
      </c>
      <c r="AG35" s="36">
        <v>21</v>
      </c>
      <c r="AH35" s="43">
        <v>26</v>
      </c>
      <c r="AI35" s="43">
        <v>26</v>
      </c>
      <c r="AJ35" s="47">
        <v>26</v>
      </c>
      <c r="AK35" s="47">
        <v>26</v>
      </c>
      <c r="AL35" s="47">
        <v>26</v>
      </c>
      <c r="AM35" s="36">
        <v>46</v>
      </c>
      <c r="AN35" s="36">
        <v>46</v>
      </c>
      <c r="AO35" s="36">
        <v>45</v>
      </c>
      <c r="AP35" s="36">
        <v>42</v>
      </c>
      <c r="AQ35" s="36">
        <v>39</v>
      </c>
      <c r="AR35" s="36">
        <v>38</v>
      </c>
      <c r="AS35" s="36">
        <v>35</v>
      </c>
      <c r="AT35" s="36">
        <v>35</v>
      </c>
      <c r="AU35" s="38">
        <f t="shared" si="0"/>
        <v>600</v>
      </c>
      <c r="AV35" s="36">
        <f t="shared" si="1"/>
        <v>31</v>
      </c>
      <c r="AW35" s="35" t="str">
        <f t="shared" si="2"/>
        <v>F</v>
      </c>
      <c r="AX35" s="35" t="str">
        <f t="shared" si="3"/>
        <v>J</v>
      </c>
      <c r="AY35" s="44" t="str">
        <f t="shared" si="4"/>
        <v>ITA  1149</v>
      </c>
      <c r="AZ35" s="64" t="str">
        <f t="shared" si="5"/>
        <v>Guidi Elena</v>
      </c>
      <c r="BA35" s="65"/>
      <c r="BB35" s="45"/>
    </row>
    <row r="36" spans="1:54">
      <c r="A36" s="34">
        <f t="shared" si="6"/>
        <v>32</v>
      </c>
      <c r="B36" s="35" t="s">
        <v>572</v>
      </c>
      <c r="C36" s="35" t="s">
        <v>467</v>
      </c>
      <c r="D36" s="35">
        <v>83</v>
      </c>
      <c r="E36" s="35" t="s">
        <v>496</v>
      </c>
      <c r="F36" s="35" t="s">
        <v>494</v>
      </c>
      <c r="G36" s="43">
        <v>23</v>
      </c>
      <c r="H36" s="43">
        <v>23</v>
      </c>
      <c r="I36" s="43">
        <v>23</v>
      </c>
      <c r="J36" s="46">
        <v>24</v>
      </c>
      <c r="K36" s="46">
        <v>24</v>
      </c>
      <c r="L36" s="46">
        <v>24</v>
      </c>
      <c r="M36" s="46">
        <v>24</v>
      </c>
      <c r="N36" s="46">
        <v>24</v>
      </c>
      <c r="O36" s="43">
        <v>58</v>
      </c>
      <c r="P36" s="43">
        <v>58</v>
      </c>
      <c r="Q36" s="43">
        <v>58</v>
      </c>
      <c r="R36" s="43">
        <v>58</v>
      </c>
      <c r="S36" s="43">
        <v>58</v>
      </c>
      <c r="T36" s="43">
        <v>58</v>
      </c>
      <c r="U36" s="43">
        <v>35</v>
      </c>
      <c r="V36" s="43">
        <v>35</v>
      </c>
      <c r="W36" s="43">
        <v>35</v>
      </c>
      <c r="X36" s="43">
        <v>35</v>
      </c>
      <c r="Y36" s="43">
        <v>35</v>
      </c>
      <c r="Z36" s="43">
        <v>35</v>
      </c>
      <c r="AA36" s="43">
        <v>35</v>
      </c>
      <c r="AB36" s="43">
        <v>35</v>
      </c>
      <c r="AC36" s="36">
        <v>13</v>
      </c>
      <c r="AD36" s="36">
        <v>11</v>
      </c>
      <c r="AE36" s="36">
        <v>17</v>
      </c>
      <c r="AF36" s="36">
        <v>16</v>
      </c>
      <c r="AG36" s="36">
        <v>18</v>
      </c>
      <c r="AH36" s="43">
        <v>26</v>
      </c>
      <c r="AI36" s="43">
        <v>26</v>
      </c>
      <c r="AJ36" s="47">
        <v>26</v>
      </c>
      <c r="AK36" s="47">
        <v>26</v>
      </c>
      <c r="AL36" s="47">
        <v>26</v>
      </c>
      <c r="AM36" s="36">
        <v>58</v>
      </c>
      <c r="AN36" s="36">
        <v>58</v>
      </c>
      <c r="AO36" s="36">
        <v>58</v>
      </c>
      <c r="AP36" s="36">
        <v>58</v>
      </c>
      <c r="AQ36" s="36">
        <v>58</v>
      </c>
      <c r="AR36" s="36">
        <v>58</v>
      </c>
      <c r="AS36" s="36">
        <v>35</v>
      </c>
      <c r="AT36" s="36">
        <v>35</v>
      </c>
      <c r="AU36" s="38">
        <f t="shared" si="0"/>
        <v>604</v>
      </c>
      <c r="AV36" s="36">
        <f t="shared" si="1"/>
        <v>32</v>
      </c>
      <c r="AW36" s="35" t="str">
        <f t="shared" si="2"/>
        <v>F</v>
      </c>
      <c r="AX36" s="35" t="str">
        <f t="shared" si="3"/>
        <v>S</v>
      </c>
      <c r="AY36" s="44" t="str">
        <f t="shared" si="4"/>
        <v>ITA 1128</v>
      </c>
      <c r="AZ36" s="64" t="str">
        <f t="shared" si="5"/>
        <v>Poli Elena</v>
      </c>
      <c r="BA36" s="65"/>
      <c r="BB36" s="45"/>
    </row>
    <row r="37" spans="1:54">
      <c r="A37" s="34">
        <f t="shared" si="6"/>
        <v>33</v>
      </c>
      <c r="B37" s="35" t="s">
        <v>508</v>
      </c>
      <c r="C37" s="35" t="s">
        <v>509</v>
      </c>
      <c r="D37" s="35">
        <v>91</v>
      </c>
      <c r="E37" s="35" t="s">
        <v>493</v>
      </c>
      <c r="F37" s="35" t="s">
        <v>495</v>
      </c>
      <c r="G37" s="43">
        <v>23</v>
      </c>
      <c r="H37" s="43">
        <v>23</v>
      </c>
      <c r="I37" s="43">
        <v>23</v>
      </c>
      <c r="J37" s="46">
        <v>24</v>
      </c>
      <c r="K37" s="46">
        <v>24</v>
      </c>
      <c r="L37" s="46">
        <v>24</v>
      </c>
      <c r="M37" s="46">
        <v>24</v>
      </c>
      <c r="N37" s="46">
        <v>24</v>
      </c>
      <c r="O37" s="43">
        <v>58</v>
      </c>
      <c r="P37" s="43">
        <v>58</v>
      </c>
      <c r="Q37" s="43">
        <v>58</v>
      </c>
      <c r="R37" s="43">
        <v>58</v>
      </c>
      <c r="S37" s="43">
        <v>58</v>
      </c>
      <c r="T37" s="43">
        <v>58</v>
      </c>
      <c r="U37" s="43">
        <v>35</v>
      </c>
      <c r="V37" s="43">
        <v>35</v>
      </c>
      <c r="W37" s="43">
        <v>35</v>
      </c>
      <c r="X37" s="43">
        <v>35</v>
      </c>
      <c r="Y37" s="43">
        <v>35</v>
      </c>
      <c r="Z37" s="43">
        <v>35</v>
      </c>
      <c r="AA37" s="43">
        <v>35</v>
      </c>
      <c r="AB37" s="43">
        <v>35</v>
      </c>
      <c r="AC37" s="43">
        <v>26</v>
      </c>
      <c r="AD37" s="43">
        <v>26</v>
      </c>
      <c r="AE37" s="43">
        <v>26</v>
      </c>
      <c r="AF37" s="43">
        <v>26</v>
      </c>
      <c r="AG37" s="43">
        <v>26</v>
      </c>
      <c r="AH37" s="36">
        <v>22</v>
      </c>
      <c r="AI37" s="36">
        <v>19</v>
      </c>
      <c r="AJ37" s="37">
        <v>18</v>
      </c>
      <c r="AK37" s="37">
        <v>17</v>
      </c>
      <c r="AL37" s="37">
        <v>23</v>
      </c>
      <c r="AM37" s="36">
        <v>58</v>
      </c>
      <c r="AN37" s="36">
        <v>58</v>
      </c>
      <c r="AO37" s="36">
        <v>58</v>
      </c>
      <c r="AP37" s="36">
        <v>58</v>
      </c>
      <c r="AQ37" s="36">
        <v>58</v>
      </c>
      <c r="AR37" s="36">
        <v>58</v>
      </c>
      <c r="AS37" s="36">
        <v>35</v>
      </c>
      <c r="AT37" s="36">
        <v>35</v>
      </c>
      <c r="AU37" s="38">
        <f t="shared" si="0"/>
        <v>628</v>
      </c>
      <c r="AV37" s="36">
        <f t="shared" si="1"/>
        <v>33</v>
      </c>
      <c r="AW37" s="35" t="str">
        <f t="shared" si="2"/>
        <v>M</v>
      </c>
      <c r="AX37" s="35" t="str">
        <f t="shared" si="3"/>
        <v>J</v>
      </c>
      <c r="AY37" s="44" t="str">
        <f t="shared" si="4"/>
        <v>ITA 1100</v>
      </c>
      <c r="AZ37" s="64" t="str">
        <f t="shared" si="5"/>
        <v>Pieri Alessio</v>
      </c>
      <c r="BA37" s="65"/>
      <c r="BB37" s="45"/>
    </row>
    <row r="38" spans="1:54">
      <c r="A38" s="34">
        <f t="shared" si="6"/>
        <v>34</v>
      </c>
      <c r="B38" s="35" t="s">
        <v>573</v>
      </c>
      <c r="C38" s="35" t="s">
        <v>574</v>
      </c>
      <c r="D38" s="35">
        <v>89</v>
      </c>
      <c r="E38" s="35" t="s">
        <v>496</v>
      </c>
      <c r="F38" s="35" t="s">
        <v>495</v>
      </c>
      <c r="G38" s="43">
        <v>23</v>
      </c>
      <c r="H38" s="43">
        <v>23</v>
      </c>
      <c r="I38" s="43">
        <v>23</v>
      </c>
      <c r="J38" s="46">
        <v>24</v>
      </c>
      <c r="K38" s="46">
        <v>24</v>
      </c>
      <c r="L38" s="46">
        <v>24</v>
      </c>
      <c r="M38" s="46">
        <v>24</v>
      </c>
      <c r="N38" s="46">
        <v>24</v>
      </c>
      <c r="O38" s="43">
        <v>58</v>
      </c>
      <c r="P38" s="43">
        <v>58</v>
      </c>
      <c r="Q38" s="43">
        <v>58</v>
      </c>
      <c r="R38" s="43">
        <v>58</v>
      </c>
      <c r="S38" s="43">
        <v>58</v>
      </c>
      <c r="T38" s="43">
        <v>58</v>
      </c>
      <c r="U38" s="36">
        <v>35</v>
      </c>
      <c r="V38" s="36">
        <v>35</v>
      </c>
      <c r="W38" s="36">
        <v>35</v>
      </c>
      <c r="X38" s="36">
        <v>24</v>
      </c>
      <c r="Y38" s="36">
        <v>29</v>
      </c>
      <c r="Z38" s="36">
        <v>34</v>
      </c>
      <c r="AA38" s="36">
        <v>35</v>
      </c>
      <c r="AB38" s="36">
        <v>35</v>
      </c>
      <c r="AC38" s="43">
        <v>26</v>
      </c>
      <c r="AD38" s="43">
        <v>26</v>
      </c>
      <c r="AE38" s="43">
        <v>26</v>
      </c>
      <c r="AF38" s="43">
        <v>26</v>
      </c>
      <c r="AG38" s="43">
        <v>26</v>
      </c>
      <c r="AH38" s="43">
        <v>26</v>
      </c>
      <c r="AI38" s="43">
        <v>26</v>
      </c>
      <c r="AJ38" s="47">
        <v>26</v>
      </c>
      <c r="AK38" s="47">
        <v>26</v>
      </c>
      <c r="AL38" s="47">
        <v>26</v>
      </c>
      <c r="AM38" s="36">
        <v>58</v>
      </c>
      <c r="AN38" s="36">
        <v>58</v>
      </c>
      <c r="AO38" s="36">
        <v>58</v>
      </c>
      <c r="AP38" s="36">
        <v>58</v>
      </c>
      <c r="AQ38" s="36">
        <v>58</v>
      </c>
      <c r="AR38" s="36">
        <v>58</v>
      </c>
      <c r="AS38" s="36">
        <v>35</v>
      </c>
      <c r="AT38" s="36">
        <v>35</v>
      </c>
      <c r="AU38" s="38">
        <f t="shared" si="0"/>
        <v>641</v>
      </c>
      <c r="AV38" s="36">
        <f t="shared" si="1"/>
        <v>34</v>
      </c>
      <c r="AW38" s="35" t="str">
        <f t="shared" si="2"/>
        <v>F</v>
      </c>
      <c r="AX38" s="35" t="str">
        <f t="shared" si="3"/>
        <v>J</v>
      </c>
      <c r="AY38" s="44" t="str">
        <f t="shared" si="4"/>
        <v>ITA 1141</v>
      </c>
      <c r="AZ38" s="64" t="str">
        <f t="shared" si="5"/>
        <v>Puzzi Sara</v>
      </c>
      <c r="BA38" s="65"/>
      <c r="BB38" s="45"/>
    </row>
    <row r="39" spans="1:54">
      <c r="A39" s="34">
        <f t="shared" si="6"/>
        <v>35</v>
      </c>
      <c r="B39" s="35" t="s">
        <v>511</v>
      </c>
      <c r="C39" s="35" t="s">
        <v>512</v>
      </c>
      <c r="D39" s="35">
        <v>90</v>
      </c>
      <c r="E39" s="35" t="s">
        <v>496</v>
      </c>
      <c r="F39" s="35" t="s">
        <v>495</v>
      </c>
      <c r="G39" s="43">
        <v>23</v>
      </c>
      <c r="H39" s="43">
        <v>23</v>
      </c>
      <c r="I39" s="43">
        <v>23</v>
      </c>
      <c r="J39" s="46">
        <v>24</v>
      </c>
      <c r="K39" s="46">
        <v>24</v>
      </c>
      <c r="L39" s="46">
        <v>24</v>
      </c>
      <c r="M39" s="46">
        <v>24</v>
      </c>
      <c r="N39" s="46">
        <v>24</v>
      </c>
      <c r="O39" s="43">
        <v>58</v>
      </c>
      <c r="P39" s="43">
        <v>58</v>
      </c>
      <c r="Q39" s="43">
        <v>58</v>
      </c>
      <c r="R39" s="43">
        <v>58</v>
      </c>
      <c r="S39" s="43">
        <v>58</v>
      </c>
      <c r="T39" s="43">
        <v>58</v>
      </c>
      <c r="U39" s="43">
        <v>35</v>
      </c>
      <c r="V39" s="43">
        <v>35</v>
      </c>
      <c r="W39" s="43">
        <v>35</v>
      </c>
      <c r="X39" s="43">
        <v>35</v>
      </c>
      <c r="Y39" s="43">
        <v>35</v>
      </c>
      <c r="Z39" s="43">
        <v>35</v>
      </c>
      <c r="AA39" s="43">
        <v>35</v>
      </c>
      <c r="AB39" s="43">
        <v>35</v>
      </c>
      <c r="AC39" s="43">
        <v>26</v>
      </c>
      <c r="AD39" s="43">
        <v>26</v>
      </c>
      <c r="AE39" s="43">
        <v>26</v>
      </c>
      <c r="AF39" s="43">
        <v>26</v>
      </c>
      <c r="AG39" s="43">
        <v>26</v>
      </c>
      <c r="AH39" s="36">
        <v>23</v>
      </c>
      <c r="AI39" s="36">
        <v>26</v>
      </c>
      <c r="AJ39" s="37">
        <v>26</v>
      </c>
      <c r="AK39" s="37">
        <v>18</v>
      </c>
      <c r="AL39" s="37">
        <v>20</v>
      </c>
      <c r="AM39" s="36">
        <v>58</v>
      </c>
      <c r="AN39" s="36">
        <v>58</v>
      </c>
      <c r="AO39" s="36">
        <v>58</v>
      </c>
      <c r="AP39" s="36">
        <v>58</v>
      </c>
      <c r="AQ39" s="36">
        <v>58</v>
      </c>
      <c r="AR39" s="36">
        <v>58</v>
      </c>
      <c r="AS39" s="36">
        <v>35</v>
      </c>
      <c r="AT39" s="36">
        <v>35</v>
      </c>
      <c r="AU39" s="38">
        <f t="shared" si="0"/>
        <v>642</v>
      </c>
      <c r="AV39" s="36">
        <f t="shared" si="1"/>
        <v>35</v>
      </c>
      <c r="AW39" s="35" t="str">
        <f t="shared" si="2"/>
        <v>F</v>
      </c>
      <c r="AX39" s="35" t="str">
        <f t="shared" si="3"/>
        <v>J</v>
      </c>
      <c r="AY39" s="44" t="str">
        <f t="shared" si="4"/>
        <v>ITA 1099</v>
      </c>
      <c r="AZ39" s="64" t="str">
        <f t="shared" si="5"/>
        <v>Alessandrini Matilde</v>
      </c>
      <c r="BA39" s="65"/>
      <c r="BB39" s="66"/>
    </row>
    <row r="40" spans="1:54">
      <c r="A40" s="34">
        <f t="shared" si="6"/>
        <v>36</v>
      </c>
      <c r="B40" s="35" t="s">
        <v>513</v>
      </c>
      <c r="C40" s="35" t="s">
        <v>514</v>
      </c>
      <c r="D40" s="35">
        <v>92</v>
      </c>
      <c r="E40" s="35" t="s">
        <v>493</v>
      </c>
      <c r="F40" s="35" t="s">
        <v>495</v>
      </c>
      <c r="G40" s="43">
        <v>23</v>
      </c>
      <c r="H40" s="43">
        <v>23</v>
      </c>
      <c r="I40" s="43">
        <v>23</v>
      </c>
      <c r="J40" s="46">
        <v>24</v>
      </c>
      <c r="K40" s="46">
        <v>24</v>
      </c>
      <c r="L40" s="46">
        <v>24</v>
      </c>
      <c r="M40" s="46">
        <v>24</v>
      </c>
      <c r="N40" s="46">
        <v>24</v>
      </c>
      <c r="O40" s="43">
        <v>58</v>
      </c>
      <c r="P40" s="43">
        <v>58</v>
      </c>
      <c r="Q40" s="43">
        <v>58</v>
      </c>
      <c r="R40" s="43">
        <v>58</v>
      </c>
      <c r="S40" s="43">
        <v>58</v>
      </c>
      <c r="T40" s="43">
        <v>58</v>
      </c>
      <c r="U40" s="43">
        <v>35</v>
      </c>
      <c r="V40" s="43">
        <v>35</v>
      </c>
      <c r="W40" s="43">
        <v>35</v>
      </c>
      <c r="X40" s="43">
        <v>35</v>
      </c>
      <c r="Y40" s="43">
        <v>35</v>
      </c>
      <c r="Z40" s="43">
        <v>35</v>
      </c>
      <c r="AA40" s="43">
        <v>35</v>
      </c>
      <c r="AB40" s="43">
        <v>35</v>
      </c>
      <c r="AC40" s="43">
        <v>26</v>
      </c>
      <c r="AD40" s="43">
        <v>26</v>
      </c>
      <c r="AE40" s="43">
        <v>26</v>
      </c>
      <c r="AF40" s="43">
        <v>26</v>
      </c>
      <c r="AG40" s="43">
        <v>26</v>
      </c>
      <c r="AH40" s="36">
        <v>21</v>
      </c>
      <c r="AI40" s="36">
        <v>26</v>
      </c>
      <c r="AJ40" s="37">
        <v>26</v>
      </c>
      <c r="AK40" s="37">
        <v>23</v>
      </c>
      <c r="AL40" s="37">
        <v>22</v>
      </c>
      <c r="AM40" s="36">
        <v>58</v>
      </c>
      <c r="AN40" s="36">
        <v>58</v>
      </c>
      <c r="AO40" s="36">
        <v>58</v>
      </c>
      <c r="AP40" s="36">
        <v>58</v>
      </c>
      <c r="AQ40" s="36">
        <v>58</v>
      </c>
      <c r="AR40" s="36">
        <v>58</v>
      </c>
      <c r="AS40" s="36">
        <v>35</v>
      </c>
      <c r="AT40" s="36">
        <v>35</v>
      </c>
      <c r="AU40" s="38">
        <f t="shared" si="0"/>
        <v>647</v>
      </c>
      <c r="AV40" s="36">
        <f t="shared" si="1"/>
        <v>36</v>
      </c>
      <c r="AW40" s="35" t="str">
        <f t="shared" si="2"/>
        <v>M</v>
      </c>
      <c r="AX40" s="35" t="str">
        <f t="shared" si="3"/>
        <v>J</v>
      </c>
      <c r="AY40" s="44" t="str">
        <f t="shared" si="4"/>
        <v>ITA 1171</v>
      </c>
      <c r="AZ40" s="64" t="str">
        <f t="shared" si="5"/>
        <v>Bordoni Francesco</v>
      </c>
      <c r="BA40" s="65"/>
      <c r="BB40" s="66"/>
    </row>
    <row r="41" spans="1:54">
      <c r="A41" s="34">
        <f t="shared" si="6"/>
        <v>37</v>
      </c>
      <c r="B41" s="35" t="s">
        <v>575</v>
      </c>
      <c r="C41" s="35" t="s">
        <v>475</v>
      </c>
      <c r="D41" s="35">
        <v>92</v>
      </c>
      <c r="E41" s="35" t="s">
        <v>493</v>
      </c>
      <c r="F41" s="35" t="s">
        <v>494</v>
      </c>
      <c r="G41" s="43">
        <v>23</v>
      </c>
      <c r="H41" s="43">
        <v>23</v>
      </c>
      <c r="I41" s="43">
        <v>23</v>
      </c>
      <c r="J41" s="46">
        <v>24</v>
      </c>
      <c r="K41" s="46">
        <v>24</v>
      </c>
      <c r="L41" s="46">
        <v>24</v>
      </c>
      <c r="M41" s="46">
        <v>24</v>
      </c>
      <c r="N41" s="46">
        <v>24</v>
      </c>
      <c r="O41" s="43">
        <v>58</v>
      </c>
      <c r="P41" s="43">
        <v>58</v>
      </c>
      <c r="Q41" s="43">
        <v>58</v>
      </c>
      <c r="R41" s="43">
        <v>58</v>
      </c>
      <c r="S41" s="43">
        <v>58</v>
      </c>
      <c r="T41" s="43">
        <v>58</v>
      </c>
      <c r="U41" s="43">
        <v>35</v>
      </c>
      <c r="V41" s="43">
        <v>35</v>
      </c>
      <c r="W41" s="43">
        <v>35</v>
      </c>
      <c r="X41" s="43">
        <v>35</v>
      </c>
      <c r="Y41" s="43">
        <v>35</v>
      </c>
      <c r="Z41" s="43">
        <v>35</v>
      </c>
      <c r="AA41" s="43">
        <v>35</v>
      </c>
      <c r="AB41" s="43">
        <v>35</v>
      </c>
      <c r="AC41" s="36">
        <v>25</v>
      </c>
      <c r="AD41" s="36">
        <v>24</v>
      </c>
      <c r="AE41" s="36">
        <v>25</v>
      </c>
      <c r="AF41" s="36">
        <v>25</v>
      </c>
      <c r="AG41" s="36">
        <v>23</v>
      </c>
      <c r="AH41" s="43">
        <v>26</v>
      </c>
      <c r="AI41" s="43">
        <v>26</v>
      </c>
      <c r="AJ41" s="47">
        <v>26</v>
      </c>
      <c r="AK41" s="47">
        <v>26</v>
      </c>
      <c r="AL41" s="47">
        <v>26</v>
      </c>
      <c r="AM41" s="36">
        <v>58</v>
      </c>
      <c r="AN41" s="36">
        <v>58</v>
      </c>
      <c r="AO41" s="36">
        <v>58</v>
      </c>
      <c r="AP41" s="36">
        <v>58</v>
      </c>
      <c r="AQ41" s="36">
        <v>58</v>
      </c>
      <c r="AR41" s="36">
        <v>58</v>
      </c>
      <c r="AS41" s="36">
        <v>35</v>
      </c>
      <c r="AT41" s="36">
        <v>35</v>
      </c>
      <c r="AU41" s="38">
        <f t="shared" si="0"/>
        <v>651</v>
      </c>
      <c r="AV41" s="36">
        <f t="shared" si="1"/>
        <v>37</v>
      </c>
      <c r="AW41" s="35" t="str">
        <f t="shared" si="2"/>
        <v>M</v>
      </c>
      <c r="AX41" s="35" t="str">
        <f t="shared" si="3"/>
        <v>S</v>
      </c>
      <c r="AY41" s="44" t="str">
        <f t="shared" si="4"/>
        <v>ITA 1080</v>
      </c>
      <c r="AZ41" s="64" t="str">
        <f t="shared" si="5"/>
        <v>Pellegrineschi Giacomo</v>
      </c>
      <c r="BA41" s="65"/>
      <c r="BB41" s="66"/>
    </row>
    <row r="42" spans="1:54">
      <c r="A42" s="34">
        <f t="shared" si="6"/>
        <v>38</v>
      </c>
      <c r="B42" s="35" t="s">
        <v>515</v>
      </c>
      <c r="C42" s="35" t="s">
        <v>516</v>
      </c>
      <c r="D42" s="35">
        <v>92</v>
      </c>
      <c r="E42" s="35" t="s">
        <v>493</v>
      </c>
      <c r="F42" s="35" t="s">
        <v>495</v>
      </c>
      <c r="G42" s="43">
        <v>23</v>
      </c>
      <c r="H42" s="43">
        <v>23</v>
      </c>
      <c r="I42" s="43">
        <v>23</v>
      </c>
      <c r="J42" s="46">
        <v>24</v>
      </c>
      <c r="K42" s="46">
        <v>24</v>
      </c>
      <c r="L42" s="46">
        <v>24</v>
      </c>
      <c r="M42" s="46">
        <v>24</v>
      </c>
      <c r="N42" s="46">
        <v>24</v>
      </c>
      <c r="O42" s="43">
        <v>58</v>
      </c>
      <c r="P42" s="43">
        <v>58</v>
      </c>
      <c r="Q42" s="43">
        <v>58</v>
      </c>
      <c r="R42" s="43">
        <v>58</v>
      </c>
      <c r="S42" s="43">
        <v>58</v>
      </c>
      <c r="T42" s="43">
        <v>58</v>
      </c>
      <c r="U42" s="43">
        <v>35</v>
      </c>
      <c r="V42" s="43">
        <v>35</v>
      </c>
      <c r="W42" s="43">
        <v>35</v>
      </c>
      <c r="X42" s="43">
        <v>35</v>
      </c>
      <c r="Y42" s="43">
        <v>35</v>
      </c>
      <c r="Z42" s="43">
        <v>35</v>
      </c>
      <c r="AA42" s="43">
        <v>35</v>
      </c>
      <c r="AB42" s="43">
        <v>35</v>
      </c>
      <c r="AC42" s="43">
        <v>26</v>
      </c>
      <c r="AD42" s="43">
        <v>26</v>
      </c>
      <c r="AE42" s="43">
        <v>26</v>
      </c>
      <c r="AF42" s="43">
        <v>26</v>
      </c>
      <c r="AG42" s="43">
        <v>26</v>
      </c>
      <c r="AH42" s="36">
        <v>26</v>
      </c>
      <c r="AI42" s="36">
        <v>26</v>
      </c>
      <c r="AJ42" s="37">
        <v>26</v>
      </c>
      <c r="AK42" s="37">
        <v>24</v>
      </c>
      <c r="AL42" s="37">
        <v>21</v>
      </c>
      <c r="AM42" s="36">
        <v>58</v>
      </c>
      <c r="AN42" s="36">
        <v>58</v>
      </c>
      <c r="AO42" s="36">
        <v>58</v>
      </c>
      <c r="AP42" s="36">
        <v>58</v>
      </c>
      <c r="AQ42" s="36">
        <v>58</v>
      </c>
      <c r="AR42" s="36">
        <v>58</v>
      </c>
      <c r="AS42" s="36">
        <v>35</v>
      </c>
      <c r="AT42" s="36">
        <v>35</v>
      </c>
      <c r="AU42" s="38">
        <f t="shared" si="0"/>
        <v>652</v>
      </c>
      <c r="AV42" s="36">
        <f t="shared" si="1"/>
        <v>38</v>
      </c>
      <c r="AW42" s="35" t="str">
        <f t="shared" si="2"/>
        <v>M</v>
      </c>
      <c r="AX42" s="35" t="str">
        <f t="shared" si="3"/>
        <v>J</v>
      </c>
      <c r="AY42" s="44" t="str">
        <f t="shared" si="4"/>
        <v>ITA  126</v>
      </c>
      <c r="AZ42" s="64" t="str">
        <f t="shared" si="5"/>
        <v>Greganti Aaron</v>
      </c>
      <c r="BA42" s="65"/>
      <c r="BB42" s="66"/>
    </row>
    <row r="43" spans="1:54" ht="13.5" thickBot="1">
      <c r="A43" s="34">
        <f t="shared" si="6"/>
        <v>39</v>
      </c>
      <c r="B43" s="35" t="s">
        <v>307</v>
      </c>
      <c r="C43" s="35" t="s">
        <v>576</v>
      </c>
      <c r="D43" s="35">
        <v>87</v>
      </c>
      <c r="E43" s="35" t="s">
        <v>493</v>
      </c>
      <c r="F43" s="35" t="s">
        <v>494</v>
      </c>
      <c r="G43" s="43">
        <v>23</v>
      </c>
      <c r="H43" s="43">
        <v>23</v>
      </c>
      <c r="I43" s="43">
        <v>23</v>
      </c>
      <c r="J43" s="46">
        <v>24</v>
      </c>
      <c r="K43" s="46">
        <v>24</v>
      </c>
      <c r="L43" s="46">
        <v>24</v>
      </c>
      <c r="M43" s="46">
        <v>24</v>
      </c>
      <c r="N43" s="46">
        <v>24</v>
      </c>
      <c r="O43" s="36">
        <v>58</v>
      </c>
      <c r="P43" s="36">
        <v>45</v>
      </c>
      <c r="Q43" s="36">
        <v>37</v>
      </c>
      <c r="R43" s="36">
        <v>40</v>
      </c>
      <c r="S43" s="36">
        <v>46</v>
      </c>
      <c r="T43" s="36">
        <v>38</v>
      </c>
      <c r="U43" s="43">
        <v>35</v>
      </c>
      <c r="V43" s="43">
        <v>35</v>
      </c>
      <c r="W43" s="43">
        <v>35</v>
      </c>
      <c r="X43" s="43">
        <v>35</v>
      </c>
      <c r="Y43" s="43">
        <v>35</v>
      </c>
      <c r="Z43" s="43">
        <v>35</v>
      </c>
      <c r="AA43" s="43">
        <v>35</v>
      </c>
      <c r="AB43" s="43">
        <v>35</v>
      </c>
      <c r="AC43" s="36">
        <v>26</v>
      </c>
      <c r="AD43" s="36">
        <v>26</v>
      </c>
      <c r="AE43" s="36">
        <v>26</v>
      </c>
      <c r="AF43" s="36">
        <v>26</v>
      </c>
      <c r="AG43" s="36">
        <v>26</v>
      </c>
      <c r="AH43" s="43">
        <v>26</v>
      </c>
      <c r="AI43" s="43">
        <v>26</v>
      </c>
      <c r="AJ43" s="47">
        <v>26</v>
      </c>
      <c r="AK43" s="47">
        <v>26</v>
      </c>
      <c r="AL43" s="47">
        <v>26</v>
      </c>
      <c r="AM43" s="36">
        <v>58</v>
      </c>
      <c r="AN43" s="36">
        <v>46</v>
      </c>
      <c r="AO43" s="36">
        <v>45</v>
      </c>
      <c r="AP43" s="36">
        <v>40</v>
      </c>
      <c r="AQ43" s="36">
        <v>38</v>
      </c>
      <c r="AR43" s="36">
        <v>37</v>
      </c>
      <c r="AS43" s="36">
        <v>35</v>
      </c>
      <c r="AT43" s="36">
        <v>35</v>
      </c>
      <c r="AU43" s="38">
        <f t="shared" si="0"/>
        <v>659</v>
      </c>
      <c r="AV43" s="36">
        <f t="shared" si="1"/>
        <v>39</v>
      </c>
      <c r="AW43" s="35" t="str">
        <f t="shared" si="2"/>
        <v>M</v>
      </c>
      <c r="AX43" s="35" t="str">
        <f t="shared" si="3"/>
        <v>S</v>
      </c>
      <c r="AY43" s="44" t="str">
        <f t="shared" si="4"/>
        <v>ITA 1117</v>
      </c>
      <c r="AZ43" s="67" t="str">
        <f t="shared" si="5"/>
        <v>Dalla Rosa Pierluigi</v>
      </c>
      <c r="BA43" s="68"/>
      <c r="BB43" s="69"/>
    </row>
    <row r="44" spans="1:54">
      <c r="A44" s="48"/>
      <c r="B44" s="3"/>
      <c r="C44" s="3"/>
      <c r="D44" s="3"/>
      <c r="E44" s="3"/>
      <c r="G44" s="3"/>
      <c r="H44" s="3"/>
      <c r="I44" s="3"/>
      <c r="J44" s="3"/>
      <c r="K44" s="3"/>
      <c r="L44" s="3"/>
    </row>
    <row r="46" spans="1:54" ht="23.25">
      <c r="A46" s="48"/>
      <c r="C46" s="30"/>
      <c r="D46" s="30"/>
      <c r="E46" s="30"/>
      <c r="F46" s="30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</row>
    <row r="47" spans="1:54">
      <c r="B47" s="70" t="s">
        <v>577</v>
      </c>
      <c r="C47" s="70"/>
      <c r="D47" s="30"/>
      <c r="E47" s="30"/>
      <c r="F47" s="3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</row>
    <row r="48" spans="1:54">
      <c r="B48" s="61" t="s">
        <v>578</v>
      </c>
      <c r="C48" s="61"/>
      <c r="D48" s="3"/>
      <c r="E48" s="3"/>
      <c r="F48" s="3"/>
      <c r="H48" s="51"/>
      <c r="I48" s="51"/>
      <c r="J48" s="51"/>
      <c r="R48" s="51"/>
      <c r="S48" s="51"/>
      <c r="T48" s="51"/>
      <c r="U48" s="51"/>
      <c r="V48" s="51"/>
      <c r="AD48" s="51"/>
      <c r="AF48" s="51"/>
      <c r="AG48" s="51"/>
      <c r="AH48" s="51"/>
      <c r="AI48" s="51"/>
      <c r="AJ48" s="51"/>
      <c r="AK48" s="51"/>
      <c r="AR48" s="51"/>
      <c r="AS48" s="51"/>
      <c r="AT48" s="51"/>
      <c r="AW48" s="51"/>
      <c r="AX48" s="51"/>
      <c r="AY48" s="51"/>
      <c r="BB48" s="51"/>
    </row>
    <row r="49" spans="2:54">
      <c r="B49" s="61" t="s">
        <v>579</v>
      </c>
      <c r="C49" s="61"/>
      <c r="D49" s="3"/>
      <c r="E49" s="3"/>
      <c r="F49" s="3"/>
      <c r="H49" s="51"/>
      <c r="I49" s="3"/>
      <c r="J49" s="3"/>
      <c r="K49" s="3"/>
      <c r="L49" s="3"/>
      <c r="R49" s="51"/>
      <c r="S49" s="3"/>
      <c r="T49" s="3"/>
      <c r="U49" s="3"/>
      <c r="V49" s="3"/>
      <c r="AD49" s="51"/>
      <c r="AF49" s="3"/>
      <c r="AG49" s="3"/>
      <c r="AH49" s="3"/>
      <c r="AI49" s="3"/>
      <c r="AJ49" s="3"/>
      <c r="AK49" s="3"/>
      <c r="AL49" s="3"/>
      <c r="AR49" s="51"/>
      <c r="AS49" s="51"/>
      <c r="AT49" s="51"/>
      <c r="AW49" s="3"/>
      <c r="AX49" s="3"/>
      <c r="AY49" s="3"/>
      <c r="BB49" s="3"/>
    </row>
    <row r="50" spans="2:54">
      <c r="B50" s="61" t="s">
        <v>580</v>
      </c>
      <c r="C50" s="61"/>
      <c r="D50" s="3"/>
      <c r="E50" s="3"/>
      <c r="F50" s="3"/>
      <c r="H50" s="51"/>
      <c r="I50" s="3"/>
      <c r="J50" s="3"/>
      <c r="K50" s="3"/>
      <c r="R50" s="51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51"/>
      <c r="AF50" s="3"/>
      <c r="AG50" s="3"/>
      <c r="AH50" s="3"/>
      <c r="AI50" s="3"/>
      <c r="AJ50" s="3"/>
      <c r="AK50" s="3"/>
      <c r="AL50" s="3"/>
      <c r="AR50" s="51"/>
      <c r="AS50" s="51"/>
      <c r="AT50" s="51"/>
      <c r="AW50" s="3"/>
      <c r="AX50" s="3"/>
      <c r="AY50" s="3"/>
      <c r="BB50" s="3"/>
    </row>
    <row r="51" spans="2:54">
      <c r="B51" s="61" t="s">
        <v>581</v>
      </c>
      <c r="C51" s="61"/>
      <c r="D51" s="3"/>
      <c r="E51" s="3"/>
      <c r="F51" s="3"/>
      <c r="H51" s="51"/>
      <c r="I51" s="3"/>
      <c r="J51" s="3"/>
      <c r="K51" s="3"/>
      <c r="R51" s="51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51"/>
      <c r="AF51" s="3"/>
      <c r="AG51" s="3"/>
      <c r="AH51" s="3"/>
      <c r="AI51" s="3"/>
      <c r="AJ51" s="3"/>
      <c r="AK51" s="3"/>
      <c r="AL51" s="3"/>
      <c r="AM51" s="3"/>
      <c r="AR51" s="51"/>
      <c r="AS51" s="51"/>
      <c r="AT51" s="51"/>
      <c r="AW51" s="3"/>
      <c r="AX51" s="3"/>
      <c r="BB51" s="3"/>
    </row>
    <row r="52" spans="2:54">
      <c r="B52" s="61" t="s">
        <v>582</v>
      </c>
      <c r="C52" s="61"/>
      <c r="D52" s="3"/>
      <c r="E52" s="3"/>
      <c r="F52" s="3"/>
      <c r="H52" s="51"/>
      <c r="I52" s="3"/>
      <c r="J52" s="3"/>
      <c r="K52" s="3"/>
      <c r="R52" s="51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51"/>
      <c r="AF52" s="3"/>
      <c r="AG52" s="3"/>
      <c r="AH52" s="3"/>
      <c r="AI52" s="3"/>
      <c r="AJ52" s="3"/>
      <c r="AK52" s="3"/>
      <c r="AL52" s="3"/>
      <c r="AR52" s="51"/>
      <c r="AS52" s="51"/>
      <c r="AT52" s="51"/>
      <c r="AW52" s="3"/>
      <c r="AX52" s="3"/>
      <c r="BB52" s="3"/>
    </row>
    <row r="53" spans="2:54">
      <c r="B53" s="61" t="s">
        <v>583</v>
      </c>
      <c r="C53" s="61"/>
      <c r="H53" s="51"/>
      <c r="I53" s="3"/>
      <c r="J53" s="3"/>
      <c r="K53" s="3"/>
      <c r="L53" s="3"/>
      <c r="R53" s="51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51"/>
      <c r="AF53" s="3"/>
      <c r="AG53" s="3"/>
      <c r="AH53" s="3"/>
      <c r="AI53" s="3"/>
      <c r="AJ53" s="3"/>
      <c r="AK53" s="3"/>
      <c r="AL53" s="3"/>
      <c r="AM53" s="3"/>
      <c r="AR53" s="51"/>
      <c r="AS53" s="51"/>
      <c r="AT53" s="51"/>
      <c r="AW53" s="3"/>
      <c r="AX53" s="3"/>
      <c r="AY53" s="3"/>
      <c r="BB53" s="3"/>
    </row>
    <row r="54" spans="2:54">
      <c r="B54" s="3"/>
      <c r="H54" s="51"/>
      <c r="I54" s="3"/>
      <c r="J54" s="3"/>
      <c r="K54" s="3"/>
      <c r="R54" s="51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51"/>
      <c r="AF54" s="3"/>
      <c r="AG54" s="3"/>
      <c r="AH54" s="3"/>
      <c r="AI54" s="3"/>
      <c r="AJ54" s="3"/>
      <c r="AK54" s="3"/>
      <c r="AL54" s="3"/>
      <c r="AR54" s="51"/>
      <c r="AS54" s="51"/>
      <c r="AT54" s="51"/>
      <c r="AW54" s="3"/>
      <c r="AX54" s="3"/>
      <c r="AY54" s="3"/>
      <c r="AZ54" s="3"/>
      <c r="BB54" s="3"/>
    </row>
    <row r="55" spans="2:54">
      <c r="B55" s="3" t="s">
        <v>584</v>
      </c>
      <c r="H55" s="51"/>
      <c r="I55" s="3"/>
      <c r="J55" s="3"/>
      <c r="K55" s="3"/>
      <c r="R55" s="51"/>
      <c r="S55" s="3"/>
      <c r="T55" s="3"/>
      <c r="U55" s="3"/>
      <c r="V55" s="3"/>
      <c r="AD55" s="51"/>
      <c r="AF55" s="3"/>
      <c r="AG55" s="3"/>
      <c r="AH55" s="3"/>
      <c r="AI55" s="3"/>
      <c r="AJ55" s="3"/>
      <c r="AK55" s="3"/>
      <c r="AR55" s="51"/>
      <c r="AS55" s="51"/>
      <c r="AT55" s="51"/>
      <c r="AW55" s="3"/>
      <c r="AX55" s="3"/>
      <c r="AY55" s="3"/>
      <c r="BB55" s="3"/>
    </row>
    <row r="56" spans="2:54">
      <c r="B56" s="52"/>
      <c r="C56" s="62" t="s">
        <v>585</v>
      </c>
      <c r="D56" s="62"/>
      <c r="H56" s="51"/>
      <c r="I56" s="3"/>
      <c r="J56" s="3"/>
      <c r="K56" s="3"/>
      <c r="R56" s="51"/>
      <c r="S56" s="3"/>
      <c r="T56" s="3"/>
      <c r="U56" s="3"/>
      <c r="V56" s="3"/>
      <c r="AD56" s="51"/>
      <c r="AF56" s="3"/>
      <c r="AG56" s="3"/>
      <c r="AH56" s="3"/>
      <c r="AI56" s="3"/>
      <c r="AJ56" s="3"/>
      <c r="AK56" s="3"/>
      <c r="AL56" s="3"/>
      <c r="AR56" s="51"/>
      <c r="AS56" s="51"/>
      <c r="AT56" s="51"/>
      <c r="AW56" s="3"/>
      <c r="AX56" s="3"/>
      <c r="BB56" s="3"/>
    </row>
    <row r="57" spans="2:54">
      <c r="B57" s="53"/>
      <c r="C57" s="51" t="s">
        <v>586</v>
      </c>
      <c r="D57" s="51"/>
      <c r="E57" s="51"/>
      <c r="I57" s="3"/>
      <c r="J57" s="3"/>
      <c r="K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2:54">
      <c r="C58" s="30"/>
      <c r="D58" s="30"/>
      <c r="E58" s="30"/>
      <c r="H58" s="3"/>
    </row>
    <row r="59" spans="2:54">
      <c r="B59" s="54" t="s">
        <v>587</v>
      </c>
      <c r="C59" s="63" t="s">
        <v>588</v>
      </c>
      <c r="D59" s="63"/>
      <c r="E59" s="63"/>
      <c r="F59" s="63"/>
      <c r="G59" s="63"/>
      <c r="H59" s="63"/>
      <c r="I59" s="63"/>
    </row>
  </sheetData>
  <mergeCells count="50">
    <mergeCell ref="C3:I3"/>
    <mergeCell ref="AZ4:BA4"/>
    <mergeCell ref="AZ5:BB5"/>
    <mergeCell ref="AZ10:BA10"/>
    <mergeCell ref="AZ11:BB11"/>
    <mergeCell ref="AZ12:BB12"/>
    <mergeCell ref="AZ13:BB13"/>
    <mergeCell ref="AZ6:BB6"/>
    <mergeCell ref="AZ7:BB7"/>
    <mergeCell ref="AZ8:BB8"/>
    <mergeCell ref="AZ9:BB9"/>
    <mergeCell ref="AZ18:BB18"/>
    <mergeCell ref="AZ19:BB19"/>
    <mergeCell ref="AZ20:BB20"/>
    <mergeCell ref="AZ21:BB21"/>
    <mergeCell ref="AZ14:BB14"/>
    <mergeCell ref="AZ15:BB15"/>
    <mergeCell ref="AZ16:BA16"/>
    <mergeCell ref="AZ17:BB17"/>
    <mergeCell ref="AZ26:BA26"/>
    <mergeCell ref="AZ27:BB27"/>
    <mergeCell ref="AZ28:BB28"/>
    <mergeCell ref="AZ29:BA29"/>
    <mergeCell ref="AZ22:BB22"/>
    <mergeCell ref="AZ23:BB23"/>
    <mergeCell ref="AZ24:BB24"/>
    <mergeCell ref="AZ25:BB25"/>
    <mergeCell ref="AZ34:BB34"/>
    <mergeCell ref="AZ35:BA35"/>
    <mergeCell ref="AZ36:BA36"/>
    <mergeCell ref="AZ37:BA37"/>
    <mergeCell ref="AZ30:BB30"/>
    <mergeCell ref="AZ31:BB31"/>
    <mergeCell ref="AZ32:BB32"/>
    <mergeCell ref="AZ33:BB33"/>
    <mergeCell ref="AZ42:BB42"/>
    <mergeCell ref="AZ43:BB43"/>
    <mergeCell ref="B47:C47"/>
    <mergeCell ref="B48:C48"/>
    <mergeCell ref="AZ38:BA38"/>
    <mergeCell ref="AZ39:BB39"/>
    <mergeCell ref="AZ40:BB40"/>
    <mergeCell ref="AZ41:BB41"/>
    <mergeCell ref="B53:C53"/>
    <mergeCell ref="C56:D56"/>
    <mergeCell ref="C59:I59"/>
    <mergeCell ref="B49:C49"/>
    <mergeCell ref="B50:C50"/>
    <mergeCell ref="B51:C51"/>
    <mergeCell ref="B52:C52"/>
  </mergeCells>
  <phoneticPr fontId="4" type="noConversion"/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LECCO</vt:lpstr>
      <vt:lpstr>NAPOLI</vt:lpstr>
      <vt:lpstr>TORBOLE</vt:lpstr>
      <vt:lpstr>MONFALCONE</vt:lpstr>
      <vt:lpstr>QUERCIANELLA</vt:lpstr>
      <vt:lpstr>SENIGALLIA</vt:lpstr>
      <vt:lpstr>Rkl 2006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 Ravaglia</dc:creator>
  <cp:lastModifiedBy>Raffaele Ravaglia</cp:lastModifiedBy>
  <cp:lastPrinted>2006-03-27T16:34:36Z</cp:lastPrinted>
  <dcterms:created xsi:type="dcterms:W3CDTF">2006-03-12T18:10:21Z</dcterms:created>
  <dcterms:modified xsi:type="dcterms:W3CDTF">2011-04-29T10:05:34Z</dcterms:modified>
</cp:coreProperties>
</file>