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9045"/>
  </bookViews>
  <sheets>
    <sheet name="Rkl 09 EUROPA" sheetId="2" r:id="rId1"/>
    <sheet name="1 RN Lecco" sheetId="1" r:id="rId2"/>
    <sheet name="2 RN Muggia" sheetId="3" r:id="rId3"/>
    <sheet name="3 RN Torbole" sheetId="4" r:id="rId4"/>
    <sheet name="4 RN Senigallia" sheetId="5" r:id="rId5"/>
    <sheet name="5 RN Quercianella" sheetId="6" r:id="rId6"/>
    <sheet name="6 RN Alpago" sheetId="7" r:id="rId7"/>
  </sheets>
  <calcPr calcId="125725"/>
</workbook>
</file>

<file path=xl/calcChain.xml><?xml version="1.0" encoding="utf-8"?>
<calcChain xmlns="http://schemas.openxmlformats.org/spreadsheetml/2006/main">
  <c r="I45" i="2"/>
  <c r="H45" s="1"/>
  <c r="I44"/>
  <c r="H44" s="1"/>
  <c r="I42"/>
  <c r="H42" s="1"/>
  <c r="I43"/>
  <c r="H43" s="1"/>
  <c r="I41"/>
  <c r="H41" s="1"/>
  <c r="I40"/>
  <c r="H40" s="1"/>
  <c r="I35"/>
  <c r="H35" s="1"/>
  <c r="I30"/>
  <c r="H30" s="1"/>
  <c r="I32"/>
  <c r="H32" s="1"/>
  <c r="I33"/>
  <c r="H33" s="1"/>
  <c r="I34"/>
  <c r="H34" s="1"/>
  <c r="I37"/>
  <c r="H37" s="1"/>
  <c r="I36"/>
  <c r="H36" s="1"/>
  <c r="I38"/>
  <c r="H38" s="1"/>
  <c r="I39"/>
  <c r="H39" s="1"/>
  <c r="I31"/>
  <c r="H31" s="1"/>
  <c r="I27"/>
  <c r="H27" s="1"/>
  <c r="I24"/>
  <c r="H24" s="1"/>
  <c r="I29"/>
  <c r="H29" s="1"/>
  <c r="I25"/>
  <c r="H25" s="1"/>
  <c r="I23"/>
  <c r="H23" s="1"/>
  <c r="I28"/>
  <c r="H28" s="1"/>
  <c r="I26"/>
  <c r="H26" s="1"/>
  <c r="I20"/>
  <c r="H20" s="1"/>
  <c r="I21"/>
  <c r="H21" s="1"/>
  <c r="I17"/>
  <c r="H17" s="1"/>
  <c r="I22"/>
  <c r="H22" s="1"/>
  <c r="I16"/>
  <c r="H16" s="1"/>
  <c r="I15"/>
  <c r="H15" s="1"/>
  <c r="I18"/>
  <c r="H18" s="1"/>
  <c r="I14"/>
  <c r="H14" s="1"/>
  <c r="I19"/>
  <c r="H19" s="1"/>
  <c r="I13"/>
  <c r="H13" s="1"/>
  <c r="I11"/>
  <c r="H11" s="1"/>
  <c r="I12"/>
  <c r="H12" s="1"/>
  <c r="I10"/>
  <c r="H10" s="1"/>
  <c r="I9"/>
  <c r="H9" s="1"/>
  <c r="I8"/>
  <c r="H8" s="1"/>
  <c r="K27" i="5"/>
  <c r="L27" s="1"/>
  <c r="A7"/>
  <c r="A8" s="1"/>
  <c r="A9" s="1"/>
  <c r="A10" s="1"/>
  <c r="K34"/>
  <c r="L34" s="1"/>
  <c r="K33"/>
  <c r="L33" s="1"/>
  <c r="K25"/>
  <c r="L25" s="1"/>
  <c r="K31"/>
  <c r="L31" s="1"/>
  <c r="K32"/>
  <c r="L32" s="1"/>
  <c r="K30"/>
  <c r="L30" s="1"/>
  <c r="K29"/>
  <c r="L29" s="1"/>
  <c r="K28"/>
  <c r="L28" s="1"/>
  <c r="K26"/>
  <c r="L26" s="1"/>
  <c r="K24"/>
  <c r="L24" s="1"/>
  <c r="K23"/>
  <c r="L23" s="1"/>
  <c r="K22"/>
  <c r="L22" s="1"/>
  <c r="K19"/>
  <c r="L19" s="1"/>
  <c r="K20"/>
  <c r="L20" s="1"/>
  <c r="K14"/>
  <c r="L14" s="1"/>
  <c r="K21"/>
  <c r="L21" s="1"/>
  <c r="K18"/>
  <c r="L18" s="1"/>
  <c r="K17"/>
  <c r="L17" s="1"/>
  <c r="K16"/>
  <c r="L16"/>
  <c r="K15"/>
  <c r="L15" s="1"/>
  <c r="K13"/>
  <c r="L13" s="1"/>
  <c r="K12"/>
  <c r="L12" s="1"/>
  <c r="K11"/>
  <c r="L11" s="1"/>
  <c r="K9"/>
  <c r="L9" s="1"/>
  <c r="K10"/>
  <c r="L10" s="1"/>
  <c r="K7"/>
  <c r="L7" s="1"/>
  <c r="K8"/>
  <c r="L8" s="1"/>
  <c r="K6"/>
  <c r="L6" s="1"/>
  <c r="M4" i="1"/>
  <c r="M7"/>
  <c r="M6"/>
  <c r="M8"/>
  <c r="M18"/>
  <c r="M9"/>
  <c r="M10"/>
  <c r="M11"/>
  <c r="M13"/>
  <c r="M12"/>
  <c r="M17"/>
  <c r="M15"/>
  <c r="M20"/>
  <c r="M16"/>
  <c r="M19"/>
  <c r="M14"/>
  <c r="M21"/>
  <c r="M24"/>
  <c r="M22"/>
  <c r="M27"/>
  <c r="M28"/>
  <c r="M25"/>
  <c r="M29"/>
  <c r="M26"/>
  <c r="M30"/>
  <c r="M23"/>
  <c r="M5"/>
</calcChain>
</file>

<file path=xl/comments1.xml><?xml version="1.0" encoding="utf-8"?>
<comments xmlns="http://schemas.openxmlformats.org/spreadsheetml/2006/main">
  <authors>
    <author>Ormes</author>
  </authors>
  <commentList>
    <comment ref="Q8" authorId="0">
      <text>
        <r>
          <rPr>
            <sz val="8"/>
            <color indexed="81"/>
            <rFont val="Tahoma"/>
            <family val="2"/>
          </rPr>
          <t>DNF per seconda penalità 42</t>
        </r>
      </text>
    </comment>
    <comment ref="AL9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1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AJ13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4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>
      <text>
        <r>
          <rPr>
            <sz val="8"/>
            <color indexed="81"/>
            <rFont val="Tahoma"/>
            <family val="2"/>
          </rPr>
          <t>DNF</t>
        </r>
      </text>
    </comment>
    <comment ref="AL16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AD19" authorId="0">
      <text>
        <r>
          <rPr>
            <b/>
            <sz val="8"/>
            <color indexed="81"/>
            <rFont val="Tahoma"/>
            <family val="2"/>
          </rPr>
          <t>dsq</t>
        </r>
      </text>
    </comment>
    <comment ref="AJ19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K2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21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T24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5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27" authorId="0">
      <text>
        <r>
          <rPr>
            <b/>
            <sz val="8"/>
            <color indexed="81"/>
            <rFont val="Tahoma"/>
            <family val="2"/>
          </rPr>
          <t>raf</t>
        </r>
      </text>
    </comment>
    <comment ref="T27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30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N30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J3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3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3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3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N3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AA32" authorId="0">
      <text>
        <r>
          <rPr>
            <sz val="8"/>
            <color indexed="81"/>
            <rFont val="Tahoma"/>
            <family val="2"/>
          </rPr>
          <t>OCS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3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3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AH33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AB34" authorId="0">
      <text>
        <r>
          <rPr>
            <sz val="8"/>
            <color indexed="81"/>
            <rFont val="Tahoma"/>
            <family val="2"/>
          </rPr>
          <t>OCS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N3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T35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5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5" authorId="0">
      <text>
        <r>
          <rPr>
            <sz val="8"/>
            <color indexed="81"/>
            <rFont val="Tahoma"/>
            <family val="2"/>
          </rPr>
          <t>OCS</t>
        </r>
      </text>
    </comment>
    <comment ref="AI36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AC39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AD39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AC41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AD41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AC42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AD42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J4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4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4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T43" author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4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N4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4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4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M45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N45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</commentList>
</comments>
</file>

<file path=xl/comments2.xml><?xml version="1.0" encoding="utf-8"?>
<comments xmlns="http://schemas.openxmlformats.org/spreadsheetml/2006/main">
  <authors>
    <author>Ormes</author>
  </authors>
  <commentList>
    <comment ref="J1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raf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28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L28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29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L29" authorId="0">
      <text>
        <r>
          <rPr>
            <b/>
            <sz val="8"/>
            <color indexed="81"/>
            <rFont val="Tahoma"/>
            <family val="2"/>
          </rPr>
          <t>dnc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K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L30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</commentList>
</comments>
</file>

<file path=xl/comments3.xml><?xml version="1.0" encoding="utf-8"?>
<comments xmlns="http://schemas.openxmlformats.org/spreadsheetml/2006/main">
  <authors>
    <author>Ormes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dsq</t>
        </r>
      </text>
    </comment>
    <comment ref="J24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K27" authorId="0">
      <text>
        <r>
          <rPr>
            <b/>
            <sz val="8"/>
            <color indexed="81"/>
            <rFont val="Tahoma"/>
            <family val="2"/>
          </rPr>
          <t>dnf</t>
        </r>
      </text>
    </comment>
    <comment ref="E28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  <comment ref="F28" authorId="0">
      <text>
        <r>
          <rPr>
            <b/>
            <sz val="8"/>
            <color indexed="81"/>
            <rFont val="Tahoma"/>
            <family val="2"/>
          </rPr>
          <t>dns</t>
        </r>
      </text>
    </comment>
  </commentList>
</comments>
</file>

<file path=xl/comments4.xml><?xml version="1.0" encoding="utf-8"?>
<comments xmlns="http://schemas.openxmlformats.org/spreadsheetml/2006/main">
  <authors>
    <author>Ormes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ocs</t>
        </r>
      </text>
    </comment>
  </commentList>
</comments>
</file>

<file path=xl/sharedStrings.xml><?xml version="1.0" encoding="utf-8"?>
<sst xmlns="http://schemas.openxmlformats.org/spreadsheetml/2006/main" count="1313" uniqueCount="505">
  <si>
    <t xml:space="preserve"> No  </t>
  </si>
  <si>
    <t xml:space="preserve"> Sailno  </t>
  </si>
  <si>
    <t xml:space="preserve"> Name  </t>
  </si>
  <si>
    <t>Cat.</t>
  </si>
  <si>
    <t>Sex.</t>
  </si>
  <si>
    <t>Club</t>
  </si>
  <si>
    <t>Zona</t>
  </si>
  <si>
    <t>S</t>
  </si>
  <si>
    <t>M</t>
  </si>
  <si>
    <t>XV</t>
  </si>
  <si>
    <t>P.ti</t>
  </si>
  <si>
    <t>J</t>
  </si>
  <si>
    <t>F</t>
  </si>
  <si>
    <t>X</t>
  </si>
  <si>
    <t>XII</t>
  </si>
  <si>
    <t>LOSITO ROSSELLA</t>
  </si>
  <si>
    <t>FERRACUTI VIOLETA</t>
  </si>
  <si>
    <t>ALESSANDRINI MATILDE</t>
  </si>
  <si>
    <t>GRAZZI NICCOLO'</t>
  </si>
  <si>
    <t>VALERA SILVIA</t>
  </si>
  <si>
    <t>CRIPPA NICHOLAS</t>
  </si>
  <si>
    <t>MENGARELLI DAVIDE</t>
  </si>
  <si>
    <t>PIERI ALESSIO</t>
  </si>
  <si>
    <t>ZENNARO SILVIA</t>
  </si>
  <si>
    <t>CAZZANIGA LUCA</t>
  </si>
  <si>
    <t>FERRACUTI ANDREA</t>
  </si>
  <si>
    <t>SCRAZZOLO MAURIZIO</t>
  </si>
  <si>
    <t>MONTI NICOLA</t>
  </si>
  <si>
    <t>dnf</t>
  </si>
  <si>
    <t>ITA 1078</t>
  </si>
  <si>
    <t>GRAZZI FEDERICO</t>
  </si>
  <si>
    <t>ITA 1173</t>
  </si>
  <si>
    <t>GRAZZI SEBASTIANO</t>
  </si>
  <si>
    <t>ITA 1175</t>
  </si>
  <si>
    <t>ITA 1145</t>
  </si>
  <si>
    <t>ITA 1169</t>
  </si>
  <si>
    <t>ITA 1177</t>
  </si>
  <si>
    <t>ITA 1150</t>
  </si>
  <si>
    <t>ITA 1125</t>
  </si>
  <si>
    <t>ITA 1108</t>
  </si>
  <si>
    <t>ITA 1164</t>
  </si>
  <si>
    <t>ITA 1160</t>
  </si>
  <si>
    <t>ITA 1155</t>
  </si>
  <si>
    <t>ITA 1063</t>
  </si>
  <si>
    <t>ITA 1165</t>
  </si>
  <si>
    <t>BRENTA GIOVANNI</t>
  </si>
  <si>
    <t>NEGRI ANDREA</t>
  </si>
  <si>
    <t>MAZZELLA WALTER</t>
  </si>
  <si>
    <t>SELEZIONI MONDIALE FEMMINILE</t>
  </si>
  <si>
    <t>SELEZIONI MONDIALE MASCHILE</t>
  </si>
  <si>
    <t>SELEZIONE EUROPEO JUNIORES FEMMINILE</t>
  </si>
  <si>
    <t>SELEZIONE EUROPEO JUNIORES MASCHILE</t>
  </si>
  <si>
    <t>Regata Nazionale - classe EUROPA</t>
  </si>
  <si>
    <t>Classifica finale:</t>
  </si>
  <si>
    <t>ITA 1144</t>
  </si>
  <si>
    <t>PELLEGRINI CARLOTTA</t>
  </si>
  <si>
    <t>ITA 1184</t>
  </si>
  <si>
    <t>PENTERICCI JOSE' LUIS</t>
  </si>
  <si>
    <t>REGATA NAZIONALE CLASSE EUROPA</t>
  </si>
  <si>
    <t>Società Canottieri Lecco, 7/8 marzo 2009</t>
  </si>
  <si>
    <t>Ranking List classe EUROPA 2009</t>
  </si>
  <si>
    <t xml:space="preserve">ZENNARO SILVIA </t>
  </si>
  <si>
    <t>C.V.V.</t>
  </si>
  <si>
    <t>S.C.L.</t>
  </si>
  <si>
    <t>cl.</t>
  </si>
  <si>
    <t>n.vel.</t>
  </si>
  <si>
    <t>timoniere</t>
  </si>
  <si>
    <t>club</t>
  </si>
  <si>
    <t>zona</t>
  </si>
  <si>
    <t>sex</t>
  </si>
  <si>
    <t>cat.</t>
  </si>
  <si>
    <t>1p.</t>
  </si>
  <si>
    <t>2p.</t>
  </si>
  <si>
    <t>3p.</t>
  </si>
  <si>
    <t>4p.</t>
  </si>
  <si>
    <t>5p.</t>
  </si>
  <si>
    <t>ITA 1185</t>
  </si>
  <si>
    <t>LNI PS</t>
  </si>
  <si>
    <t>ITA 1148</t>
  </si>
  <si>
    <t>ITA 1180</t>
  </si>
  <si>
    <t>ARIATTA PIETRO</t>
  </si>
  <si>
    <t>V.Y.C.</t>
  </si>
  <si>
    <t>LNI Senigallia</t>
  </si>
  <si>
    <t>Y.C.P.to S. Giorgio</t>
  </si>
  <si>
    <t>ITA 155</t>
  </si>
  <si>
    <t>VANNINI ALESSANDRO</t>
  </si>
  <si>
    <t>ITA 1105</t>
  </si>
  <si>
    <t>ITA 1163</t>
  </si>
  <si>
    <t>CIANFLONE FRANCESCO</t>
  </si>
  <si>
    <t>ITA 1111</t>
  </si>
  <si>
    <t>C.V.C.I.</t>
  </si>
  <si>
    <t>ITA 1051</t>
  </si>
  <si>
    <t>ZABRZEWSKA MAGDALENA</t>
  </si>
  <si>
    <t>Derive FitzCarraldo</t>
  </si>
  <si>
    <t>XIV</t>
  </si>
  <si>
    <t>ITA 1179</t>
  </si>
  <si>
    <t>MATTERA GIULIA</t>
  </si>
  <si>
    <t>ITA 1168</t>
  </si>
  <si>
    <t>D'AURIA LAURA</t>
  </si>
  <si>
    <t>ITA 1154</t>
  </si>
  <si>
    <t>SANDRUCCI COSTANZA</t>
  </si>
  <si>
    <t>ITA 1174</t>
  </si>
  <si>
    <t>ARIATTA LUCA</t>
  </si>
  <si>
    <t>Lecco, S.C.L.
7/8 marzo 2009</t>
  </si>
  <si>
    <t>1p</t>
  </si>
  <si>
    <t>2p</t>
  </si>
  <si>
    <t>3p</t>
  </si>
  <si>
    <t>4p</t>
  </si>
  <si>
    <t>5p</t>
  </si>
  <si>
    <t>Muggia, CdV
21/22 marzo 2009</t>
  </si>
  <si>
    <t>6p</t>
  </si>
  <si>
    <t>7p</t>
  </si>
  <si>
    <t>8p</t>
  </si>
  <si>
    <t>CdV Muggia</t>
  </si>
  <si>
    <t>XIII</t>
  </si>
  <si>
    <t>ITA 1143</t>
  </si>
  <si>
    <t>ZUGNA FRANCESCO</t>
  </si>
  <si>
    <t>ITA 1181</t>
  </si>
  <si>
    <t>SFETEZ MARIA GIOVANNA</t>
  </si>
  <si>
    <t>P.ti
c. sc.</t>
  </si>
  <si>
    <t>Torbole, CVT
4/6 aprile 2009</t>
  </si>
  <si>
    <t>Senigallia, GV LNI
18/19 aprile 2009</t>
  </si>
  <si>
    <t>Quercianella, CVQ
1/3 maggio 2009</t>
  </si>
  <si>
    <t>Alpago, GV LNI Belluno
16/17 maggio 2009</t>
  </si>
  <si>
    <t xml:space="preserve">Risultati EUROPA </t>
  </si>
  <si>
    <t xml:space="preserve">  </t>
  </si>
  <si>
    <t xml:space="preserve">Punteggi presi in considerazione 1  scarto </t>
  </si>
  <si>
    <t>No</t>
  </si>
  <si>
    <t>Numero</t>
  </si>
  <si>
    <t>Nome</t>
  </si>
  <si>
    <t>Punti</t>
  </si>
  <si>
    <t>SWE 8</t>
  </si>
  <si>
    <t>CARLSSON ANDERS, Maschio, Jolleseglarna KKF</t>
  </si>
  <si>
    <t>FRA 5592</t>
  </si>
  <si>
    <t>THOMAS RIBEAUD, Maschio, Yacht Club de la Pointe Rouge</t>
  </si>
  <si>
    <t>FRA 5640</t>
  </si>
  <si>
    <t>SYLVAIN NOTONIER, Maschio, La Pelle Marseille</t>
  </si>
  <si>
    <t>CZE 11</t>
  </si>
  <si>
    <t>SMESNY MAREK, Maschio, JK PV</t>
  </si>
  <si>
    <t>DEN 1712</t>
  </si>
  <si>
    <t>TANG CHRISTIAN, Maschio, Horsens Sejlklub</t>
  </si>
  <si>
    <t>GER 1551</t>
  </si>
  <si>
    <t>KURALT MORITZ, Maschio, YCRE</t>
  </si>
  <si>
    <t>SWE 11</t>
  </si>
  <si>
    <t>TIDEMAND HOLGER, Maschio, Kaparen</t>
  </si>
  <si>
    <t>(dns)</t>
  </si>
  <si>
    <t>SWE 3622</t>
  </si>
  <si>
    <t>BILDH ARVID, Maschio, ASSV</t>
  </si>
  <si>
    <t>SWE 99</t>
  </si>
  <si>
    <t>CARLSSON KIM, Maschio, VÄSS (vänersborgs segelsällska</t>
  </si>
  <si>
    <t>SWE 39</t>
  </si>
  <si>
    <t>NIKLASSON OSKAR, Maschio, Vänersborgs SS</t>
  </si>
  <si>
    <t>DEN 92</t>
  </si>
  <si>
    <t>THOMASEN CHRISTIAN, Maschio, Fredericia Sejlklub</t>
  </si>
  <si>
    <t>SWE 42</t>
  </si>
  <si>
    <t>ÅKERVALL NILS, Maschio, Bråvikens SS</t>
  </si>
  <si>
    <t>SWE 3413</t>
  </si>
  <si>
    <t>APPELGREN HAMPUS, Maschio, KSSS - Royal Swedish Yacht Clu</t>
  </si>
  <si>
    <t>FRA 5627</t>
  </si>
  <si>
    <t>GHISLAIN REMOND, Maschio, C NIVERNAIS</t>
  </si>
  <si>
    <t>FIN 4</t>
  </si>
  <si>
    <t>JOEL TYKKYLÄINEN, Maschio, EPS</t>
  </si>
  <si>
    <t>NOR 382</t>
  </si>
  <si>
    <t>HAMMARSTROEM KRISTIAN, Maschio, Drobaksund Seilforening</t>
  </si>
  <si>
    <t>GER 61</t>
  </si>
  <si>
    <t>BERG ARNE, Maschio, SSCK</t>
  </si>
  <si>
    <t>NOR 390</t>
  </si>
  <si>
    <t>MORTENSEN JON AKSEL, Maschio, Arendals Seilforenimg</t>
  </si>
  <si>
    <t>ZUGNA FRANCESCO, Maschio, CDV MUGGIA</t>
  </si>
  <si>
    <t>ZENNARO SILVIA, Femmina, Compagnia Vela Venezia</t>
  </si>
  <si>
    <t>SCRAZZOLO MAURIZIO, Maschio, CDV MUGGIA</t>
  </si>
  <si>
    <t>FERRACUTI ANDREA, Maschio, Y.C.PORTO SAN GIORGIO</t>
  </si>
  <si>
    <t>MONTI NICOLA, Maschio, Società Canottieri Lecco - 189</t>
  </si>
  <si>
    <t>SWE 20</t>
  </si>
  <si>
    <t>PHILIP CLAESSON, Maschio, Marstrands Segelsällskap (MaSS</t>
  </si>
  <si>
    <t>NOR 428</t>
  </si>
  <si>
    <t>ERIKSEN FREDRIK, Maschio, Brevik Seilforening</t>
  </si>
  <si>
    <t>SWE 27</t>
  </si>
  <si>
    <t>KLINGA HANNA, Femmina, Bravikens Segelsallskap</t>
  </si>
  <si>
    <t>DEN 1676</t>
  </si>
  <si>
    <t>LUNDO ANNETTE, Femmina, Horsens sejlklub</t>
  </si>
  <si>
    <t>FRA 5634</t>
  </si>
  <si>
    <t>AURELIE MAURY, Femmina, CYVGL</t>
  </si>
  <si>
    <t>GER 80</t>
  </si>
  <si>
    <t>MAREIKE SIEFKER, Femmina, Seglervereinigung Hüde (SVH)</t>
  </si>
  <si>
    <t>NOR 420</t>
  </si>
  <si>
    <t>BERGE ALEXANDER WALLEM, Maschio, Bergens Seilforening (Norway)</t>
  </si>
  <si>
    <t>NOR 421</t>
  </si>
  <si>
    <t>MARTINSEN NICHOLAS FADLER, Maschio, Soon Seilforening</t>
  </si>
  <si>
    <t>GER 1481</t>
  </si>
  <si>
    <t>BENJAMIN WINTER, Maschio, Duesseldorfer YC</t>
  </si>
  <si>
    <t>DEN 12</t>
  </si>
  <si>
    <t>KLINT BERGH SIMON, Maschio, Skovshoved Sejlklub</t>
  </si>
  <si>
    <t>CZE 98</t>
  </si>
  <si>
    <t>ROZSYPAL JAKUB, Maschio, JK OLOMOUC</t>
  </si>
  <si>
    <t>GER 14</t>
  </si>
  <si>
    <t>REINKE SVERRE, Maschio, WVBL Bremen Blumenthal</t>
  </si>
  <si>
    <t>SWE 3605</t>
  </si>
  <si>
    <t>KÖLBY DAVID, Maschio, KKKK</t>
  </si>
  <si>
    <t>FIN 820</t>
  </si>
  <si>
    <t>VANE-TEMPEST PETTER, Maschio, TPS</t>
  </si>
  <si>
    <t>(ocs)</t>
  </si>
  <si>
    <t>FRA 5648</t>
  </si>
  <si>
    <t>PATRICK CHEVALIER, Maschio, Yacht Club Chalon Sur Saône</t>
  </si>
  <si>
    <t>CZE 79</t>
  </si>
  <si>
    <t>KOVÁ VENDULA, Femmina, YC MCHZ Ostrava</t>
  </si>
  <si>
    <t>PIERI ALESSIO, Maschio, LNI SEZ.PESARO</t>
  </si>
  <si>
    <t>DEN 90</t>
  </si>
  <si>
    <t>RASMUS HJORDT HANSEN, Maschio, Fredericia Sejlklub</t>
  </si>
  <si>
    <t>(dnf)</t>
  </si>
  <si>
    <t>SWE 3625</t>
  </si>
  <si>
    <t>BENGTSON EMIL, Maschio, Kullaviks kanot och kappseglin</t>
  </si>
  <si>
    <t>NOR 845</t>
  </si>
  <si>
    <t>FORSA RANDI, Femmina, Tonsberg Seilforening</t>
  </si>
  <si>
    <t>NOR 863</t>
  </si>
  <si>
    <t>MAXIME BRACKMAN, Maschio, Bergens Seilforening</t>
  </si>
  <si>
    <t>GER 20</t>
  </si>
  <si>
    <t>NADINE MOELLER, Femmina, SCMO Segelclub Monheim German</t>
  </si>
  <si>
    <t>FIN 797</t>
  </si>
  <si>
    <t>LAAKSONEN MARINELLA, Femmina, EPS</t>
  </si>
  <si>
    <t>PELLEGRINI CARLOTTA, Femmina, Società Canottieri Lecco - 189</t>
  </si>
  <si>
    <t>NOR 404</t>
  </si>
  <si>
    <t>LUND HAAKON MOYNER, Maschio, Vestfjordens Seilforening</t>
  </si>
  <si>
    <t>FIN 20</t>
  </si>
  <si>
    <t>LINDAHL ERIK, Maschio, EPS</t>
  </si>
  <si>
    <t>DEN 1701</t>
  </si>
  <si>
    <t>ØSTERGAARD KRISTOFFER THY, Maschio, Skovshoved Sejlklub</t>
  </si>
  <si>
    <t>FIN 827</t>
  </si>
  <si>
    <t>KONTTINEN OKKO, Maschio, HSK</t>
  </si>
  <si>
    <t>GER 1618</t>
  </si>
  <si>
    <t>PLEINES LINUS, Maschio, Verein Wassersport Hemelingen,</t>
  </si>
  <si>
    <t>SWE 3620</t>
  </si>
  <si>
    <t>NUIJA ALEXANDER, Maschio, Bravikens Segelsällskap (BrSS)</t>
  </si>
  <si>
    <t>MENGARELLI DAVIDE, Maschio, Lega Navale Italiana sezione S</t>
  </si>
  <si>
    <t>NOR 361</t>
  </si>
  <si>
    <t>LOHRMANN NICHOLAS, Maschio, KNS</t>
  </si>
  <si>
    <t>NOR 434</t>
  </si>
  <si>
    <t>ANNELISE BERENTSEN KULLMANN, Femmina, Bærum seilforening</t>
  </si>
  <si>
    <t>SWE 3472</t>
  </si>
  <si>
    <t>PETTERSON GUSTAV, Maschio, OTS</t>
  </si>
  <si>
    <t>CRIPPA NICHOLAS, Maschio, Società Canottieri Lecco - 189</t>
  </si>
  <si>
    <t>NOR 397</t>
  </si>
  <si>
    <t>JOHANSEN KATRINE, Femmina, Svelvik Seilforening</t>
  </si>
  <si>
    <t>NOR 410</t>
  </si>
  <si>
    <t>KULLMANN INA KRISTINE, Femmina, Bærum Seilforening</t>
  </si>
  <si>
    <t>DEN 19</t>
  </si>
  <si>
    <t>NISSEN NICOLINE, Femmina, Horsens Sejlklub</t>
  </si>
  <si>
    <t>GER 1458</t>
  </si>
  <si>
    <t>MAX SPORLEDER, Maschio, SKBUe Segelclub Bayer Uerdinge</t>
  </si>
  <si>
    <t>CAZZANIGA LUCA, Maschio, Società Canottieri Lecco - 189</t>
  </si>
  <si>
    <t>BRENTA GIOVANNI, Maschio, Società Canottieri Lecco - 189</t>
  </si>
  <si>
    <t>NOR 413</t>
  </si>
  <si>
    <t>KLEPPSTO ANETTE, Femmina, Svelvik</t>
  </si>
  <si>
    <t>CZE 93</t>
  </si>
  <si>
    <t>ROZSYPAL MARTIN, Maschio, JK OLOMOUC</t>
  </si>
  <si>
    <t>FIN 35</t>
  </si>
  <si>
    <t>KERKE MATHIAS, Maschio, N</t>
  </si>
  <si>
    <t>GER 41</t>
  </si>
  <si>
    <t>CHRISTOPH SATTELMACHER, Maschio, S.L.S.V</t>
  </si>
  <si>
    <t>dns</t>
  </si>
  <si>
    <t>ocs</t>
  </si>
  <si>
    <t>FRA 5395</t>
  </si>
  <si>
    <t>DORINE DUTERTE-VIELLE, Femmina, Club Nautique de la Croisette</t>
  </si>
  <si>
    <t>FIN 821</t>
  </si>
  <si>
    <t>JASKARI ANTTI, Maschio, TP</t>
  </si>
  <si>
    <t>SWE 26</t>
  </si>
  <si>
    <t>LARSSON HANNA, Femmina, Halmstads SS</t>
  </si>
  <si>
    <t>NOR 376</t>
  </si>
  <si>
    <t>CLAUSEN MAREN, Femmina, Nesodden SF</t>
  </si>
  <si>
    <t>FIN 81</t>
  </si>
  <si>
    <t>AKKOLA MATILDA, Femmina, EPS</t>
  </si>
  <si>
    <t>DEN 41</t>
  </si>
  <si>
    <t>GRAM HUBER CAMILLA, Femmina, Skovshoved Sejlklub</t>
  </si>
  <si>
    <t>NOR 418</t>
  </si>
  <si>
    <t>FRIGSTAD PEDERSEN MARTIN, Maschio, Christianssands Seilforening</t>
  </si>
  <si>
    <t>GER 10</t>
  </si>
  <si>
    <t>SIMON BOLLONGINO, Maschio, Aggertaler Segel Club</t>
  </si>
  <si>
    <t>AUT 17</t>
  </si>
  <si>
    <t>STYBLO PETER, Maschio, SAF</t>
  </si>
  <si>
    <t>FRA 5400</t>
  </si>
  <si>
    <t>ALINE VIELLE, Femmina, Club Nautique de la Croisette</t>
  </si>
  <si>
    <t>GRAZZI NICCOLÒ, Maschio, Lega Navale Italiana, Pesaro</t>
  </si>
  <si>
    <t>CZE 92</t>
  </si>
  <si>
    <t>SMIDOVA PETRA, Femmina, Klub jachtingu Terlicko</t>
  </si>
  <si>
    <t>GER 84</t>
  </si>
  <si>
    <t>MARIA-THERESA GRAF, Femmina, Sternberger Seglerverein e.V.</t>
  </si>
  <si>
    <t>FIN 11</t>
  </si>
  <si>
    <t>TAPPER KAARLE, Maschio, hsk</t>
  </si>
  <si>
    <t>GER 1308</t>
  </si>
  <si>
    <t>MATTHIAS WEISS, Maschio, DTYC</t>
  </si>
  <si>
    <t>GER 90</t>
  </si>
  <si>
    <t>FELIX KAISER, Maschio, Yachtclub Sorpesee e.V.</t>
  </si>
  <si>
    <t>PENTERICCI JOSE LUIS, Maschio, L.N.I. SENIGALLIA</t>
  </si>
  <si>
    <t>FIN 111</t>
  </si>
  <si>
    <t>MIIKKA NIKKILÄ, Maschio, TPS</t>
  </si>
  <si>
    <t>FIN 751</t>
  </si>
  <si>
    <t>MOILANEN NOA, Maschio, TP</t>
  </si>
  <si>
    <t>VALERA SILVIA, Femmina, Società Canottieri Lecco - 189</t>
  </si>
  <si>
    <t>NOR 308</t>
  </si>
  <si>
    <t>HOVIND ADA NAESSET, Femmina, Baerum Seilforening</t>
  </si>
  <si>
    <t>POL 105</t>
  </si>
  <si>
    <t>PLASZCZYCA ANNA, Femmina, YKP Kraków</t>
  </si>
  <si>
    <t>SWE 3564</t>
  </si>
  <si>
    <t>BRODIN FELIX, Maschio, TrBK</t>
  </si>
  <si>
    <t>CZE 147</t>
  </si>
  <si>
    <t>UDEK RADIM, Maschio, TJ SLAVOJ</t>
  </si>
  <si>
    <t>FIN 818</t>
  </si>
  <si>
    <t>STILL ZACKE, Maschio, TP</t>
  </si>
  <si>
    <t>ALESSANDRINI MATILDE, Femmina, L.N. PESARO</t>
  </si>
  <si>
    <t>SWE 13</t>
  </si>
  <si>
    <t>FLOSER LINNEA, Femmina, KSSS</t>
  </si>
  <si>
    <t>GRAZZI FEDERICO, Maschio, Lega Navale Italiana sez. Pesa</t>
  </si>
  <si>
    <t>BEL 12</t>
  </si>
  <si>
    <t>MAÏTÉ COLOMBIE, Femmina, VVW Inside</t>
  </si>
  <si>
    <t>GER 81</t>
  </si>
  <si>
    <t>PETER-NIKLAS NAGEL, Maschio, Seglervereinigung Hüde (SVH)</t>
  </si>
  <si>
    <t>BEL 89</t>
  </si>
  <si>
    <t>EMMA PLASSCHAERT, Femmina, VVW Inside Oostende</t>
  </si>
  <si>
    <t>GER 1533</t>
  </si>
  <si>
    <t>DANIEL HAGEN, Maschio, SLS Seglergemeinschaft-Lohheid</t>
  </si>
  <si>
    <t>GER 1585</t>
  </si>
  <si>
    <t>SABINE GRONAU, Femmina, SHR</t>
  </si>
  <si>
    <t>ITA 1153</t>
  </si>
  <si>
    <t>VANNINI ALESSANDRO, Maschio, L.N. PESARO</t>
  </si>
  <si>
    <t>GER 44</t>
  </si>
  <si>
    <t>SVEN MOELLER, Maschio, SCMO Segelclub Monheim</t>
  </si>
  <si>
    <t>BEL 20</t>
  </si>
  <si>
    <t>MATHILDE VAN LAER, Femmina, RBSC</t>
  </si>
  <si>
    <t>FIN 727</t>
  </si>
  <si>
    <t>SANTALA LAURA, Femmina, Oulun Merenkävijät (OM)</t>
  </si>
  <si>
    <t>SWE 22</t>
  </si>
  <si>
    <t>KÖLBY GUSTAV, Maschio, KKKK</t>
  </si>
  <si>
    <t>ARIATTA PIETRO, Maschio, verbano yacht club</t>
  </si>
  <si>
    <t>GER 93</t>
  </si>
  <si>
    <t>CILKA SCHELLEWALD, Femmina, Segelklub Bayer Uerdingen</t>
  </si>
  <si>
    <t>FIN 772</t>
  </si>
  <si>
    <t>KONTTINEN SILJA, Femmina, HSK</t>
  </si>
  <si>
    <t>GER 1443</t>
  </si>
  <si>
    <t>BUSSKAMP LUKAS, Maschio, Krefelder Segel-Klub</t>
  </si>
  <si>
    <t>GRAZZI SEBASTIANO, Maschio, Lega Navale Italiana, Pesaro</t>
  </si>
  <si>
    <t>SWE 23</t>
  </si>
  <si>
    <t>MATTSSON SANNA, Femmina, SMSS</t>
  </si>
  <si>
    <t>DEN 15</t>
  </si>
  <si>
    <t>SMEDEGAARD JOSEFINE, Femmina, Skovshoved Sejlklub</t>
  </si>
  <si>
    <t>FIN 789</t>
  </si>
  <si>
    <t>KALLIO ALEKSI, Maschio, TPS</t>
  </si>
  <si>
    <t>ARIATTA LUCA, Maschio, verbano yacht club</t>
  </si>
  <si>
    <t>GER 1488</t>
  </si>
  <si>
    <t>KIM LARA HEDFELD, Femmina, Seglergemeinschaft Lohheider S</t>
  </si>
  <si>
    <t>FERRACUTI VIOLETTA, Femmina, Y.C.PORTO SAN GIORGIO</t>
  </si>
  <si>
    <t>SWE 3406</t>
  </si>
  <si>
    <t>LAGERGREN NATHALIE, Femmina, FIGEHOLMS BÅTKLUBB</t>
  </si>
  <si>
    <t>GER 1639</t>
  </si>
  <si>
    <t>REBECCA SNEDKER, Femmina, Mühlenberger Segel Club</t>
  </si>
  <si>
    <t>LOSITO ROSSELLA, Femmina, Società Canottieri Lecco - 189</t>
  </si>
  <si>
    <t>SVK 6</t>
  </si>
  <si>
    <t>VARGA JAN, Maschio, yc tatran</t>
  </si>
  <si>
    <t>POL 110</t>
  </si>
  <si>
    <t>PLASZCZYCA EWA, Femmina, YKP Kraków</t>
  </si>
  <si>
    <t>GER 1540</t>
  </si>
  <si>
    <t>JUDITH VETTER, Femmina, SegelKlub Bayer Uerdingen SKBU</t>
  </si>
  <si>
    <t>NOR 429</t>
  </si>
  <si>
    <t>GUSAVSEN JOHAN, Maschio, Arendals Seilforenimg</t>
  </si>
  <si>
    <t>GER 1590</t>
  </si>
  <si>
    <t>SARAH BRITTEN, Femmina, Westfälischer Yachtclub Deleck</t>
  </si>
  <si>
    <t>ZABRZEWSKA MAGDALENA, Femmina, CD FITZCARRALDO</t>
  </si>
  <si>
    <t>FRA 5501</t>
  </si>
  <si>
    <t>BRUNO RIPOCHE, Maschio, CVSAE</t>
  </si>
  <si>
    <t>CIANFLONE FRANCESCO, Maschio, verbano yacht club</t>
  </si>
  <si>
    <t>NOR 427</t>
  </si>
  <si>
    <t>FINK VETLE, Maschio, Brevik</t>
  </si>
  <si>
    <t>NOR 422</t>
  </si>
  <si>
    <t>WIDESTAM OSCAR, Maschio, Brevik Seilforening</t>
  </si>
  <si>
    <t>Classifica femminile</t>
  </si>
  <si>
    <t>Classifica generale</t>
  </si>
  <si>
    <t>9p</t>
  </si>
  <si>
    <t>10p</t>
  </si>
  <si>
    <t>11p</t>
  </si>
  <si>
    <t>12p</t>
  </si>
  <si>
    <t>13p</t>
  </si>
  <si>
    <t>14p</t>
  </si>
  <si>
    <t>Derive Fitz Carraldo</t>
  </si>
  <si>
    <t>Classifica timonieri italiani</t>
  </si>
  <si>
    <t>4^ REGATA NAZIONALE “OPEN” DI SELEZIONE</t>
  </si>
  <si>
    <t>CLASSIFICA GENERALE PROVVISORIA</t>
  </si>
  <si>
    <t>I PROVA</t>
  </si>
  <si>
    <t>II PROVA</t>
  </si>
  <si>
    <t>III PROVA</t>
  </si>
  <si>
    <t>IV PROVA</t>
  </si>
  <si>
    <t>V PROVA</t>
  </si>
  <si>
    <t>TOTALE</t>
  </si>
  <si>
    <t>CON SCARTO</t>
  </si>
  <si>
    <t>SCARTO</t>
  </si>
  <si>
    <t>ITA 1068</t>
  </si>
  <si>
    <t>D’ANGELI FABIO</t>
  </si>
  <si>
    <t>C.N. PESARO</t>
  </si>
  <si>
    <t>C.V. VENEZIA</t>
  </si>
  <si>
    <t>1°F</t>
  </si>
  <si>
    <t>C.D.V. MUGGIA</t>
  </si>
  <si>
    <t>LNI PESARO</t>
  </si>
  <si>
    <t>1°J</t>
  </si>
  <si>
    <t>LNI SENIGALLIA</t>
  </si>
  <si>
    <t>Y.C. P.S.GIORGIO</t>
  </si>
  <si>
    <t>S.C. LECCO</t>
  </si>
  <si>
    <t>LANCELLOTTI FRANCESCO</t>
  </si>
  <si>
    <t>Y.C.ANCONA</t>
  </si>
  <si>
    <t>OCS</t>
  </si>
  <si>
    <t xml:space="preserve">VERBANIA Y.C. </t>
  </si>
  <si>
    <t>GRAZZI NICCOLO’</t>
  </si>
  <si>
    <t>ITA 1142</t>
  </si>
  <si>
    <t>CANDELARESI SILVIA</t>
  </si>
  <si>
    <t>ITA 1114</t>
  </si>
  <si>
    <t>EUSEBI DAVIDE</t>
  </si>
  <si>
    <t>C.N. FANO</t>
  </si>
  <si>
    <t>ITA 1103</t>
  </si>
  <si>
    <t>RADICE LORENZO</t>
  </si>
  <si>
    <t>D’AURIA LAURA</t>
  </si>
  <si>
    <t>S.C.LECCO</t>
  </si>
  <si>
    <t>15p</t>
  </si>
  <si>
    <t>16p</t>
  </si>
  <si>
    <t>17p</t>
  </si>
  <si>
    <t>18p</t>
  </si>
  <si>
    <t>19p</t>
  </si>
  <si>
    <t>D'ANGELI FABIO</t>
  </si>
  <si>
    <t>C.N.Pesaro</t>
  </si>
  <si>
    <t>ITA 108</t>
  </si>
  <si>
    <t>Y.C.Ancona</t>
  </si>
  <si>
    <t>C.N. Fano</t>
  </si>
  <si>
    <t xml:space="preserve"> Risultati EUROPA Punteggi presi in considerazione 1 scarto  </t>
  </si>
  <si>
    <t xml:space="preserve"> Numero  </t>
  </si>
  <si>
    <t xml:space="preserve"> Nome  </t>
  </si>
  <si>
    <t xml:space="preserve"> Punti  </t>
  </si>
  <si>
    <t xml:space="preserve"> SILVIA ZENNARO, C. V. VENEZIA  </t>
  </si>
  <si>
    <t xml:space="preserve"> ANDREA FERRACUTI, Y. C. P. S. GIORGIO  </t>
  </si>
  <si>
    <t xml:space="preserve"> NICOLA MONTI, SC LECCO  </t>
  </si>
  <si>
    <t xml:space="preserve"> CARLOTTA PELLEGRINI, SC LECCO  </t>
  </si>
  <si>
    <t xml:space="preserve"> ALESSIO PIERI, LNI PESARO  </t>
  </si>
  <si>
    <t xml:space="preserve"> DAVIDE MENGARELLI, L.N.I. SENIGALLIA  </t>
  </si>
  <si>
    <t xml:space="preserve"> PIETRO ARIATTA, V. Y. C.  </t>
  </si>
  <si>
    <t xml:space="preserve"> GIOVANNI BRENTA, SC LECCO  </t>
  </si>
  <si>
    <t xml:space="preserve"> SEBASTIANO GRAZZI, LN PESARO  </t>
  </si>
  <si>
    <t xml:space="preserve"> NICOLAS CRIPPA, SC LECCO  </t>
  </si>
  <si>
    <t xml:space="preserve"> FEDERICO GRAZZI, LN PESARO  </t>
  </si>
  <si>
    <t xml:space="preserve"> JOSE LUIS PENTERICCI, L.N.I. SENIGALLIA  </t>
  </si>
  <si>
    <t xml:space="preserve"> LUCA CAZZANIGA, SC LECCO  </t>
  </si>
  <si>
    <t xml:space="preserve"> MATILDE ALESSANDRINI, LN PESARO  </t>
  </si>
  <si>
    <t xml:space="preserve"> SILVIA VALERA, SC LECCO  </t>
  </si>
  <si>
    <t xml:space="preserve"> ALESSANDRO VANNINI, LN PESARO  </t>
  </si>
  <si>
    <t xml:space="preserve"> VIOLETA FERRACUTI, Y. C. P. S. GIORGIO  </t>
  </si>
  <si>
    <t xml:space="preserve"> ROSSELLA LOSITO, SC LECCO  </t>
  </si>
  <si>
    <t xml:space="preserve"> LUCA ARIATTA, V. Y. C. STRESA  </t>
  </si>
  <si>
    <t xml:space="preserve"> GIULIA MATTERA, CAN. LECCO  </t>
  </si>
  <si>
    <t xml:space="preserve"> COSTANZA SANDRUCCI, CAN. LECCO  </t>
  </si>
  <si>
    <t xml:space="preserve"> LAURA D'AURIA, CAN. LECCO  </t>
  </si>
  <si>
    <t xml:space="preserve"> GIACOMO VILLANI, CN FOCE CECINA  </t>
  </si>
  <si>
    <t xml:space="preserve"> ROMINA DONATO, CN FOCE CECINA  </t>
  </si>
  <si>
    <t xml:space="preserve"> LORENZO RADICE, V. Y. C.  </t>
  </si>
  <si>
    <t xml:space="preserve"> GIADA CIARDINI, CN FOCE CECINA  </t>
  </si>
  <si>
    <t>20p</t>
  </si>
  <si>
    <t>21p</t>
  </si>
  <si>
    <t>22p</t>
  </si>
  <si>
    <t>23p</t>
  </si>
  <si>
    <t>24p</t>
  </si>
  <si>
    <t>25p</t>
  </si>
  <si>
    <t>26p</t>
  </si>
  <si>
    <t>ITA 1141</t>
  </si>
  <si>
    <t>VILLANI GIACOMO</t>
  </si>
  <si>
    <t>C.N.F.C.</t>
  </si>
  <si>
    <t>II</t>
  </si>
  <si>
    <t>ITA 1140</t>
  </si>
  <si>
    <t>DONATO ROMINA</t>
  </si>
  <si>
    <t>ITA 1080</t>
  </si>
  <si>
    <t>CIARDINI GIADA</t>
  </si>
  <si>
    <t>Aggiornata alla 5^ Regata Nazionale</t>
  </si>
  <si>
    <t>GV LNI Belluno</t>
  </si>
  <si>
    <t>Alpago, 16/17 maggio 2009</t>
  </si>
  <si>
    <t>Zennaro Silvia</t>
  </si>
  <si>
    <t>Ferracuti Andrea</t>
  </si>
  <si>
    <t>Ariatta Pietro</t>
  </si>
  <si>
    <t>Grazzi Sebastiano</t>
  </si>
  <si>
    <t>Mengarelli Davide</t>
  </si>
  <si>
    <t>Ariatta Luca</t>
  </si>
  <si>
    <t>Monti Nicola</t>
  </si>
  <si>
    <t>Pellegrini Carlotta</t>
  </si>
  <si>
    <t>Grazzi Federico</t>
  </si>
  <si>
    <t>Pieri Alessio</t>
  </si>
  <si>
    <t>Vannini Alessandro</t>
  </si>
  <si>
    <t>Alessandrini Matilde</t>
  </si>
  <si>
    <t>Valera Silvia</t>
  </si>
  <si>
    <t>Crippa Nicholas</t>
  </si>
  <si>
    <t>Cazzaniga Luca</t>
  </si>
  <si>
    <t>Brenta Giovanni</t>
  </si>
  <si>
    <t>Mattera Giulia</t>
  </si>
  <si>
    <t>Losito Rossella</t>
  </si>
  <si>
    <t>Ferracuti Violeta</t>
  </si>
  <si>
    <t>Cianflone Francesco</t>
  </si>
  <si>
    <t>D'Auria Laura</t>
  </si>
  <si>
    <t>Sandrucci Costanza</t>
  </si>
  <si>
    <t>Radice Lorenzo</t>
  </si>
  <si>
    <t>tot</t>
  </si>
  <si>
    <t>27p</t>
  </si>
  <si>
    <t>28p</t>
  </si>
  <si>
    <t>29p</t>
  </si>
  <si>
    <t>30p</t>
  </si>
  <si>
    <t>31p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</si>
</sst>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u/>
      <sz val="10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/>
    <xf numFmtId="0" fontId="4" fillId="0" borderId="1" xfId="0" applyFont="1" applyBorder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4" fillId="3" borderId="0" xfId="0" applyFont="1" applyFill="1"/>
    <xf numFmtId="0" fontId="8" fillId="3" borderId="0" xfId="0" applyFont="1" applyFill="1"/>
    <xf numFmtId="0" fontId="4" fillId="4" borderId="0" xfId="0" applyFont="1" applyFill="1"/>
    <xf numFmtId="0" fontId="8" fillId="4" borderId="0" xfId="0" applyFont="1" applyFill="1"/>
    <xf numFmtId="0" fontId="4" fillId="5" borderId="0" xfId="0" applyFont="1" applyFill="1"/>
    <xf numFmtId="0" fontId="8" fillId="5" borderId="0" xfId="0" applyFont="1" applyFill="1"/>
    <xf numFmtId="0" fontId="8" fillId="0" borderId="0" xfId="0" applyFont="1" applyBorder="1"/>
    <xf numFmtId="0" fontId="4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6" borderId="14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9" xfId="0" applyFont="1" applyBorder="1"/>
    <xf numFmtId="0" fontId="8" fillId="0" borderId="0" xfId="0" applyFont="1" applyBorder="1" applyAlignment="1"/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0" xfId="0" applyFont="1" applyAlignment="1"/>
    <xf numFmtId="0" fontId="10" fillId="0" borderId="1" xfId="0" applyFont="1" applyBorder="1" applyAlignment="1"/>
    <xf numFmtId="0" fontId="8" fillId="0" borderId="21" xfId="0" applyFont="1" applyBorder="1"/>
    <xf numFmtId="0" fontId="8" fillId="0" borderId="14" xfId="0" applyFont="1" applyBorder="1"/>
    <xf numFmtId="0" fontId="8" fillId="0" borderId="14" xfId="0" applyFont="1" applyFill="1" applyBorder="1"/>
    <xf numFmtId="0" fontId="8" fillId="0" borderId="6" xfId="0" applyFont="1" applyFill="1" applyBorder="1"/>
    <xf numFmtId="0" fontId="10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6" fillId="0" borderId="0" xfId="1" applyFont="1" applyAlignment="1" applyProtection="1"/>
    <xf numFmtId="0" fontId="2" fillId="0" borderId="0" xfId="0" applyFont="1"/>
    <xf numFmtId="0" fontId="2" fillId="0" borderId="0" xfId="0" applyFont="1" applyBorder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7" fillId="0" borderId="0" xfId="0" applyFont="1" applyFill="1" applyAlignment="1"/>
    <xf numFmtId="0" fontId="3" fillId="0" borderId="0" xfId="0" applyFont="1" applyFill="1" applyAlignment="1"/>
    <xf numFmtId="0" fontId="7" fillId="5" borderId="0" xfId="0" applyFont="1" applyFill="1" applyAlignment="1">
      <alignment horizontal="center" wrapText="1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0" fillId="0" borderId="4" xfId="0" applyBorder="1" applyAlignment="1"/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/>
    <xf numFmtId="0" fontId="22" fillId="0" borderId="4" xfId="0" applyFont="1" applyFill="1" applyBorder="1" applyAlignment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left" vertical="top" indent="6"/>
    </xf>
    <xf numFmtId="0" fontId="24" fillId="0" borderId="4" xfId="0" applyFont="1" applyBorder="1" applyAlignment="1">
      <alignment horizontal="left" vertical="top" wrapText="1"/>
    </xf>
    <xf numFmtId="0" fontId="24" fillId="6" borderId="4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3" fillId="7" borderId="14" xfId="0" applyFont="1" applyFill="1" applyBorder="1" applyAlignment="1"/>
    <xf numFmtId="0" fontId="26" fillId="7" borderId="14" xfId="0" applyFont="1" applyFill="1" applyBorder="1" applyAlignment="1">
      <alignment horizontal="left" vertical="top" wrapText="1"/>
    </xf>
    <xf numFmtId="0" fontId="26" fillId="7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1" applyFont="1" applyBorder="1" applyAlignment="1" applyProtection="1"/>
    <xf numFmtId="0" fontId="11" fillId="0" borderId="29" xfId="0" applyFont="1" applyFill="1" applyBorder="1" applyAlignment="1">
      <alignment horizontal="center"/>
    </xf>
    <xf numFmtId="0" fontId="2" fillId="0" borderId="20" xfId="0" applyFont="1" applyBorder="1"/>
    <xf numFmtId="0" fontId="28" fillId="0" borderId="1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0" xfId="0" applyFont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65</xdr:row>
      <xdr:rowOff>85725</xdr:rowOff>
    </xdr:to>
    <xdr:pic>
      <xdr:nvPicPr>
        <xdr:cNvPr id="3073" name="Picture 1" descr="CLASSIFICA DEFINI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53325" cy="10696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EUROPA%20atleti/D'AURIA%20Laura/D'Auria%20Laura.xls" TargetMode="External"/><Relationship Id="rId13" Type="http://schemas.openxmlformats.org/officeDocument/2006/relationships/hyperlink" Target="..\EUROPA%20atleti\VALERA%20Silvia\VALERA%20Silvia.xls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../EUROPA%20atleti/CAZZANIGA%20Luca/CAZZANIGA%20Luca.xls" TargetMode="External"/><Relationship Id="rId7" Type="http://schemas.openxmlformats.org/officeDocument/2006/relationships/hyperlink" Target="../EUROPA%20atleti/LOSITO%20Rossella/LOSITO_ROSSELLA.xls" TargetMode="External"/><Relationship Id="rId12" Type="http://schemas.openxmlformats.org/officeDocument/2006/relationships/hyperlink" Target="../EUROPA%20atleti/PELLEGRINI%20Carlotta/PELLEGRINI%20CARLOTTA.xl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EUROPA%20atleti/PELLEGRINI%20Carlotta/PELLEGRINI%20CARLOTTA.xls" TargetMode="External"/><Relationship Id="rId16" Type="http://schemas.openxmlformats.org/officeDocument/2006/relationships/hyperlink" Target="../EUROPA%20atleti/SANDRUCCI%20Costanza/Sandrucci%20Costanza.xls" TargetMode="External"/><Relationship Id="rId1" Type="http://schemas.openxmlformats.org/officeDocument/2006/relationships/hyperlink" Target="../EUROPA%20atleti/MONTI%20Nicola/MONTI%20NICOLA.xls" TargetMode="External"/><Relationship Id="rId6" Type="http://schemas.openxmlformats.org/officeDocument/2006/relationships/hyperlink" Target="..\EUROPA%20atleti\VALERA%20Silvia\VALERA%20Silvia.xls" TargetMode="External"/><Relationship Id="rId11" Type="http://schemas.openxmlformats.org/officeDocument/2006/relationships/hyperlink" Target="../EUROPA%20atleti/MONTI%20Nicola/MONTI%20NICOLA.xls" TargetMode="External"/><Relationship Id="rId5" Type="http://schemas.openxmlformats.org/officeDocument/2006/relationships/hyperlink" Target="../EUROPA%20atleti/BRENTA%20Giovanni/BRENTA%20Giovanni.xls" TargetMode="External"/><Relationship Id="rId15" Type="http://schemas.openxmlformats.org/officeDocument/2006/relationships/hyperlink" Target="../EUROPA%20atleti/D'AURIA%20Laura/D'Auria%20Laura.xls" TargetMode="External"/><Relationship Id="rId10" Type="http://schemas.openxmlformats.org/officeDocument/2006/relationships/hyperlink" Target="../EUROPA%20atleti/SANDRUCCI%20Costanza/Sandrucci%20Costanza.xls" TargetMode="External"/><Relationship Id="rId19" Type="http://schemas.openxmlformats.org/officeDocument/2006/relationships/comments" Target="../comments1.xml"/><Relationship Id="rId4" Type="http://schemas.openxmlformats.org/officeDocument/2006/relationships/hyperlink" Target="../EUROPA%20atleti/CRIPPA%20Nicholas/Crippa%20Nicholas.xls" TargetMode="External"/><Relationship Id="rId9" Type="http://schemas.openxmlformats.org/officeDocument/2006/relationships/hyperlink" Target="../EUROPA%20atleti/MATTERA%20Giulia/Mattera%20Giulia.xls" TargetMode="External"/><Relationship Id="rId14" Type="http://schemas.openxmlformats.org/officeDocument/2006/relationships/hyperlink" Target="../EUROPA%20atleti/MATTERA%20Giulia/Mattera%20Giulia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showGridLines="0" tabSelected="1" zoomScale="12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68" sqref="D68"/>
    </sheetView>
  </sheetViews>
  <sheetFormatPr defaultRowHeight="11.25"/>
  <cols>
    <col min="1" max="1" width="2.7109375" style="7" customWidth="1"/>
    <col min="2" max="2" width="8.28515625" style="7" customWidth="1"/>
    <col min="3" max="3" width="26.7109375" style="7" customWidth="1"/>
    <col min="4" max="5" width="4" style="64" customWidth="1"/>
    <col min="6" max="6" width="17.28515625" style="8" customWidth="1"/>
    <col min="7" max="7" width="3.7109375" style="7" customWidth="1"/>
    <col min="8" max="8" width="5.42578125" style="7" customWidth="1"/>
    <col min="9" max="9" width="4.42578125" style="7" customWidth="1"/>
    <col min="10" max="14" width="2.42578125" style="7" customWidth="1"/>
    <col min="15" max="17" width="2.42578125" style="8" customWidth="1"/>
    <col min="18" max="20" width="2.42578125" style="7" customWidth="1"/>
    <col min="21" max="23" width="3" style="7" customWidth="1"/>
    <col min="24" max="28" width="3" style="127" customWidth="1"/>
    <col min="29" max="40" width="3" style="7" customWidth="1"/>
    <col min="41" max="16384" width="9.140625" style="7"/>
  </cols>
  <sheetData>
    <row r="1" spans="1:40">
      <c r="A1" s="2" t="s">
        <v>60</v>
      </c>
    </row>
    <row r="6" spans="1:40" ht="56.25" customHeight="1">
      <c r="J6" s="148" t="s">
        <v>103</v>
      </c>
      <c r="K6" s="151"/>
      <c r="L6" s="151"/>
      <c r="M6" s="151"/>
      <c r="N6" s="150"/>
      <c r="O6" s="148" t="s">
        <v>109</v>
      </c>
      <c r="P6" s="149"/>
      <c r="Q6" s="152"/>
      <c r="R6" s="148" t="s">
        <v>120</v>
      </c>
      <c r="S6" s="149"/>
      <c r="T6" s="149"/>
      <c r="U6" s="149"/>
      <c r="V6" s="149"/>
      <c r="W6" s="152"/>
      <c r="X6" s="148" t="s">
        <v>121</v>
      </c>
      <c r="Y6" s="149"/>
      <c r="Z6" s="149"/>
      <c r="AA6" s="149"/>
      <c r="AB6" s="153"/>
      <c r="AC6" s="154" t="s">
        <v>122</v>
      </c>
      <c r="AD6" s="155"/>
      <c r="AE6" s="155"/>
      <c r="AF6" s="155"/>
      <c r="AG6" s="155"/>
      <c r="AH6" s="155"/>
      <c r="AI6" s="156"/>
      <c r="AJ6" s="148" t="s">
        <v>123</v>
      </c>
      <c r="AK6" s="149"/>
      <c r="AL6" s="149"/>
      <c r="AM6" s="149"/>
      <c r="AN6" s="150"/>
    </row>
    <row r="7" spans="1:40" ht="23.25" thickBot="1">
      <c r="A7" s="4" t="s">
        <v>0</v>
      </c>
      <c r="B7" s="4" t="s">
        <v>1</v>
      </c>
      <c r="C7" s="4" t="s">
        <v>2</v>
      </c>
      <c r="D7" s="65" t="s">
        <v>3</v>
      </c>
      <c r="E7" s="65" t="s">
        <v>4</v>
      </c>
      <c r="F7" s="10" t="s">
        <v>5</v>
      </c>
      <c r="G7" s="11" t="s">
        <v>6</v>
      </c>
      <c r="H7" s="73" t="s">
        <v>119</v>
      </c>
      <c r="I7" s="9" t="s">
        <v>10</v>
      </c>
      <c r="J7" s="53" t="s">
        <v>104</v>
      </c>
      <c r="K7" s="54" t="s">
        <v>105</v>
      </c>
      <c r="L7" s="54" t="s">
        <v>106</v>
      </c>
      <c r="M7" s="54" t="s">
        <v>107</v>
      </c>
      <c r="N7" s="55" t="s">
        <v>108</v>
      </c>
      <c r="O7" s="78" t="s">
        <v>110</v>
      </c>
      <c r="P7" s="15" t="s">
        <v>111</v>
      </c>
      <c r="Q7" s="40" t="s">
        <v>112</v>
      </c>
      <c r="R7" s="14" t="s">
        <v>375</v>
      </c>
      <c r="S7" s="15" t="s">
        <v>376</v>
      </c>
      <c r="T7" s="15" t="s">
        <v>377</v>
      </c>
      <c r="U7" s="94" t="s">
        <v>378</v>
      </c>
      <c r="V7" s="15" t="s">
        <v>379</v>
      </c>
      <c r="W7" s="40" t="s">
        <v>380</v>
      </c>
      <c r="X7" s="14" t="s">
        <v>418</v>
      </c>
      <c r="Y7" s="15" t="s">
        <v>419</v>
      </c>
      <c r="Z7" s="15" t="s">
        <v>420</v>
      </c>
      <c r="AA7" s="94" t="s">
        <v>421</v>
      </c>
      <c r="AB7" s="40" t="s">
        <v>422</v>
      </c>
      <c r="AC7" s="14" t="s">
        <v>458</v>
      </c>
      <c r="AD7" s="15" t="s">
        <v>459</v>
      </c>
      <c r="AE7" s="15" t="s">
        <v>460</v>
      </c>
      <c r="AF7" s="15" t="s">
        <v>461</v>
      </c>
      <c r="AG7" s="94" t="s">
        <v>462</v>
      </c>
      <c r="AH7" s="15" t="s">
        <v>463</v>
      </c>
      <c r="AI7" s="40" t="s">
        <v>464</v>
      </c>
      <c r="AJ7" s="14" t="s">
        <v>500</v>
      </c>
      <c r="AK7" s="14" t="s">
        <v>501</v>
      </c>
      <c r="AL7" s="14" t="s">
        <v>502</v>
      </c>
      <c r="AM7" s="78" t="s">
        <v>503</v>
      </c>
      <c r="AN7" s="15" t="s">
        <v>504</v>
      </c>
    </row>
    <row r="8" spans="1:40" ht="12" thickTop="1">
      <c r="A8" s="66">
        <v>1</v>
      </c>
      <c r="B8" s="7" t="s">
        <v>35</v>
      </c>
      <c r="C8" s="80" t="s">
        <v>61</v>
      </c>
      <c r="D8" s="64" t="s">
        <v>7</v>
      </c>
      <c r="E8" s="64" t="s">
        <v>12</v>
      </c>
      <c r="F8" s="8" t="s">
        <v>62</v>
      </c>
      <c r="G8" s="8" t="s">
        <v>14</v>
      </c>
      <c r="H8" s="76">
        <f>I8-28-66-15-13-12</f>
        <v>89</v>
      </c>
      <c r="I8" s="74">
        <f t="shared" ref="I8:I45" si="0">SUM(J8:AN8)</f>
        <v>223</v>
      </c>
      <c r="J8" s="12">
        <v>2</v>
      </c>
      <c r="K8" s="12">
        <v>2</v>
      </c>
      <c r="L8" s="12">
        <v>1</v>
      </c>
      <c r="M8" s="12">
        <v>3</v>
      </c>
      <c r="N8" s="56">
        <v>4</v>
      </c>
      <c r="O8" s="18">
        <v>6</v>
      </c>
      <c r="P8" s="16">
        <v>8</v>
      </c>
      <c r="Q8" s="17">
        <v>28</v>
      </c>
      <c r="R8" s="87">
        <v>66</v>
      </c>
      <c r="S8" s="88">
        <v>11</v>
      </c>
      <c r="T8" s="88">
        <v>15</v>
      </c>
      <c r="U8" s="88">
        <v>5</v>
      </c>
      <c r="V8" s="88">
        <v>8</v>
      </c>
      <c r="W8" s="89">
        <v>13</v>
      </c>
      <c r="X8" s="13">
        <v>4</v>
      </c>
      <c r="Y8" s="13">
        <v>2</v>
      </c>
      <c r="Z8" s="13">
        <v>2</v>
      </c>
      <c r="AA8" s="13">
        <v>12</v>
      </c>
      <c r="AB8" s="45">
        <v>2</v>
      </c>
      <c r="AC8" s="134">
        <v>1</v>
      </c>
      <c r="AD8" s="135">
        <v>2</v>
      </c>
      <c r="AE8" s="135">
        <v>5</v>
      </c>
      <c r="AF8" s="135">
        <v>1</v>
      </c>
      <c r="AG8" s="135">
        <v>2</v>
      </c>
      <c r="AH8" s="135">
        <v>1</v>
      </c>
      <c r="AI8" s="136">
        <v>4</v>
      </c>
      <c r="AJ8" s="138">
        <v>1</v>
      </c>
      <c r="AK8" s="138">
        <v>2</v>
      </c>
      <c r="AL8" s="138">
        <v>5</v>
      </c>
      <c r="AM8" s="138">
        <v>1</v>
      </c>
      <c r="AN8" s="136">
        <v>4</v>
      </c>
    </row>
    <row r="9" spans="1:40">
      <c r="A9" s="67">
        <v>2</v>
      </c>
      <c r="B9" s="7" t="s">
        <v>36</v>
      </c>
      <c r="C9" s="79" t="s">
        <v>27</v>
      </c>
      <c r="D9" s="64" t="s">
        <v>7</v>
      </c>
      <c r="E9" s="64" t="s">
        <v>8</v>
      </c>
      <c r="F9" s="8" t="s">
        <v>63</v>
      </c>
      <c r="G9" s="8" t="s">
        <v>9</v>
      </c>
      <c r="H9" s="76">
        <f>I9-18-18-19-17-24</f>
        <v>125</v>
      </c>
      <c r="I9" s="75">
        <f t="shared" si="0"/>
        <v>221</v>
      </c>
      <c r="J9" s="12">
        <v>1</v>
      </c>
      <c r="K9" s="12">
        <v>1</v>
      </c>
      <c r="L9" s="12">
        <v>5</v>
      </c>
      <c r="M9" s="12">
        <v>1</v>
      </c>
      <c r="N9" s="56">
        <v>1</v>
      </c>
      <c r="O9" s="20">
        <v>2</v>
      </c>
      <c r="P9" s="13">
        <v>1</v>
      </c>
      <c r="Q9" s="19">
        <v>1</v>
      </c>
      <c r="R9" s="90">
        <v>3</v>
      </c>
      <c r="S9" s="91">
        <v>14</v>
      </c>
      <c r="T9" s="91">
        <v>18</v>
      </c>
      <c r="U9" s="91">
        <v>18</v>
      </c>
      <c r="V9" s="91">
        <v>12</v>
      </c>
      <c r="W9" s="92">
        <v>8</v>
      </c>
      <c r="X9" s="13">
        <v>17</v>
      </c>
      <c r="Y9" s="13">
        <v>10</v>
      </c>
      <c r="Z9" s="13">
        <v>17</v>
      </c>
      <c r="AA9" s="13">
        <v>1</v>
      </c>
      <c r="AB9" s="19">
        <v>19</v>
      </c>
      <c r="AC9" s="137">
        <v>6</v>
      </c>
      <c r="AD9" s="138">
        <v>1</v>
      </c>
      <c r="AE9" s="138">
        <v>2</v>
      </c>
      <c r="AF9" s="138">
        <v>3</v>
      </c>
      <c r="AG9" s="138">
        <v>1</v>
      </c>
      <c r="AH9" s="138">
        <v>8</v>
      </c>
      <c r="AI9" s="139">
        <v>1</v>
      </c>
      <c r="AJ9" s="138">
        <v>6</v>
      </c>
      <c r="AK9" s="138">
        <v>9</v>
      </c>
      <c r="AL9" s="138">
        <v>24</v>
      </c>
      <c r="AM9" s="138">
        <v>8</v>
      </c>
      <c r="AN9" s="139">
        <v>2</v>
      </c>
    </row>
    <row r="10" spans="1:40">
      <c r="A10" s="67">
        <v>3</v>
      </c>
      <c r="B10" s="7" t="s">
        <v>33</v>
      </c>
      <c r="C10" s="80" t="s">
        <v>25</v>
      </c>
      <c r="D10" s="64" t="s">
        <v>7</v>
      </c>
      <c r="E10" s="64" t="s">
        <v>8</v>
      </c>
      <c r="F10" s="8" t="s">
        <v>83</v>
      </c>
      <c r="G10" s="8" t="s">
        <v>13</v>
      </c>
      <c r="H10" s="76">
        <f>I10-28-28-23-14-13</f>
        <v>126</v>
      </c>
      <c r="I10" s="75">
        <f t="shared" si="0"/>
        <v>232</v>
      </c>
      <c r="J10" s="12">
        <v>3</v>
      </c>
      <c r="K10" s="12">
        <v>28</v>
      </c>
      <c r="L10" s="12">
        <v>28</v>
      </c>
      <c r="M10" s="12">
        <v>2</v>
      </c>
      <c r="N10" s="56">
        <v>3</v>
      </c>
      <c r="O10" s="20">
        <v>1</v>
      </c>
      <c r="P10" s="13">
        <v>4</v>
      </c>
      <c r="Q10" s="19">
        <v>3</v>
      </c>
      <c r="R10" s="90">
        <v>13</v>
      </c>
      <c r="S10" s="91">
        <v>23</v>
      </c>
      <c r="T10" s="91">
        <v>8</v>
      </c>
      <c r="U10" s="91">
        <v>7</v>
      </c>
      <c r="V10" s="91">
        <v>14</v>
      </c>
      <c r="W10" s="92">
        <v>12</v>
      </c>
      <c r="X10" s="13">
        <v>11</v>
      </c>
      <c r="Y10" s="13">
        <v>11</v>
      </c>
      <c r="Z10" s="13">
        <v>7</v>
      </c>
      <c r="AA10" s="13">
        <v>2</v>
      </c>
      <c r="AB10" s="19">
        <v>9</v>
      </c>
      <c r="AC10" s="137">
        <v>2</v>
      </c>
      <c r="AD10" s="138">
        <v>3</v>
      </c>
      <c r="AE10" s="138">
        <v>1</v>
      </c>
      <c r="AF10" s="138">
        <v>2</v>
      </c>
      <c r="AG10" s="138">
        <v>3</v>
      </c>
      <c r="AH10" s="138">
        <v>6</v>
      </c>
      <c r="AI10" s="139">
        <v>2</v>
      </c>
      <c r="AJ10" s="138">
        <v>2</v>
      </c>
      <c r="AK10" s="138">
        <v>4</v>
      </c>
      <c r="AL10" s="138">
        <v>7</v>
      </c>
      <c r="AM10" s="138">
        <v>10</v>
      </c>
      <c r="AN10" s="139">
        <v>1</v>
      </c>
    </row>
    <row r="11" spans="1:40">
      <c r="A11" s="67">
        <v>4</v>
      </c>
      <c r="B11" s="7" t="s">
        <v>38</v>
      </c>
      <c r="C11" s="80" t="s">
        <v>21</v>
      </c>
      <c r="D11" s="64" t="s">
        <v>11</v>
      </c>
      <c r="E11" s="64" t="s">
        <v>8</v>
      </c>
      <c r="F11" s="8" t="s">
        <v>82</v>
      </c>
      <c r="G11" s="8" t="s">
        <v>13</v>
      </c>
      <c r="H11" s="76">
        <f>I11-41-28-27-24-22</f>
        <v>195</v>
      </c>
      <c r="I11" s="75">
        <f t="shared" si="0"/>
        <v>337</v>
      </c>
      <c r="J11" s="12">
        <v>4</v>
      </c>
      <c r="K11" s="12">
        <v>6</v>
      </c>
      <c r="L11" s="12">
        <v>28</v>
      </c>
      <c r="M11" s="12">
        <v>13</v>
      </c>
      <c r="N11" s="56">
        <v>5</v>
      </c>
      <c r="O11" s="20">
        <v>4</v>
      </c>
      <c r="P11" s="13">
        <v>3</v>
      </c>
      <c r="Q11" s="19">
        <v>5</v>
      </c>
      <c r="R11" s="90">
        <v>24</v>
      </c>
      <c r="S11" s="91">
        <v>12</v>
      </c>
      <c r="T11" s="91">
        <v>27</v>
      </c>
      <c r="U11" s="91">
        <v>41</v>
      </c>
      <c r="V11" s="91">
        <v>22</v>
      </c>
      <c r="W11" s="92">
        <v>20</v>
      </c>
      <c r="X11" s="13">
        <v>6</v>
      </c>
      <c r="Y11" s="13">
        <v>4</v>
      </c>
      <c r="Z11" s="13">
        <v>5</v>
      </c>
      <c r="AA11" s="13">
        <v>7</v>
      </c>
      <c r="AB11" s="19">
        <v>11</v>
      </c>
      <c r="AC11" s="137">
        <v>8</v>
      </c>
      <c r="AD11" s="138">
        <v>5</v>
      </c>
      <c r="AE11" s="138">
        <v>4</v>
      </c>
      <c r="AF11" s="138">
        <v>9</v>
      </c>
      <c r="AG11" s="138">
        <v>10</v>
      </c>
      <c r="AH11" s="138">
        <v>3</v>
      </c>
      <c r="AI11" s="139">
        <v>8</v>
      </c>
      <c r="AJ11" s="138">
        <v>5</v>
      </c>
      <c r="AK11" s="138">
        <v>1</v>
      </c>
      <c r="AL11" s="138">
        <v>21</v>
      </c>
      <c r="AM11" s="138">
        <v>9</v>
      </c>
      <c r="AN11" s="139">
        <v>7</v>
      </c>
    </row>
    <row r="12" spans="1:40">
      <c r="A12" s="67">
        <v>5</v>
      </c>
      <c r="B12" s="7" t="s">
        <v>56</v>
      </c>
      <c r="C12" s="80" t="s">
        <v>22</v>
      </c>
      <c r="D12" s="64" t="s">
        <v>11</v>
      </c>
      <c r="E12" s="64" t="s">
        <v>8</v>
      </c>
      <c r="F12" s="8" t="s">
        <v>77</v>
      </c>
      <c r="G12" s="8" t="s">
        <v>13</v>
      </c>
      <c r="H12" s="76">
        <f>I12-37-37-24-18-17</f>
        <v>197</v>
      </c>
      <c r="I12" s="75">
        <f t="shared" si="0"/>
        <v>330</v>
      </c>
      <c r="J12" s="12">
        <v>5</v>
      </c>
      <c r="K12" s="12">
        <v>5</v>
      </c>
      <c r="L12" s="12">
        <v>7</v>
      </c>
      <c r="M12" s="12">
        <v>6</v>
      </c>
      <c r="N12" s="56">
        <v>7</v>
      </c>
      <c r="O12" s="20">
        <v>11</v>
      </c>
      <c r="P12" s="13">
        <v>10</v>
      </c>
      <c r="Q12" s="19">
        <v>8</v>
      </c>
      <c r="R12" s="90">
        <v>24</v>
      </c>
      <c r="S12" s="91">
        <v>18</v>
      </c>
      <c r="T12" s="91">
        <v>37</v>
      </c>
      <c r="U12" s="91">
        <v>16</v>
      </c>
      <c r="V12" s="91">
        <v>37</v>
      </c>
      <c r="W12" s="92">
        <v>10</v>
      </c>
      <c r="X12" s="13">
        <v>13</v>
      </c>
      <c r="Y12" s="13">
        <v>15</v>
      </c>
      <c r="Z12" s="13">
        <v>9</v>
      </c>
      <c r="AA12" s="13">
        <v>5</v>
      </c>
      <c r="AB12" s="19">
        <v>4</v>
      </c>
      <c r="AC12" s="137">
        <v>7</v>
      </c>
      <c r="AD12" s="138">
        <v>4</v>
      </c>
      <c r="AE12" s="138">
        <v>3</v>
      </c>
      <c r="AF12" s="138">
        <v>7</v>
      </c>
      <c r="AG12" s="138">
        <v>5</v>
      </c>
      <c r="AH12" s="138">
        <v>4</v>
      </c>
      <c r="AI12" s="139">
        <v>5</v>
      </c>
      <c r="AJ12" s="138">
        <v>16</v>
      </c>
      <c r="AK12" s="138">
        <v>3</v>
      </c>
      <c r="AL12" s="138">
        <v>4</v>
      </c>
      <c r="AM12" s="138">
        <v>17</v>
      </c>
      <c r="AN12" s="139">
        <v>8</v>
      </c>
    </row>
    <row r="13" spans="1:40">
      <c r="A13" s="67">
        <v>6</v>
      </c>
      <c r="B13" s="7" t="s">
        <v>76</v>
      </c>
      <c r="C13" s="79" t="s">
        <v>55</v>
      </c>
      <c r="D13" s="64" t="s">
        <v>7</v>
      </c>
      <c r="E13" s="64" t="s">
        <v>12</v>
      </c>
      <c r="F13" s="8" t="s">
        <v>63</v>
      </c>
      <c r="G13" s="8" t="s">
        <v>9</v>
      </c>
      <c r="H13" s="76">
        <f>I13-41-36-29-27-24</f>
        <v>206</v>
      </c>
      <c r="I13" s="75">
        <f t="shared" si="0"/>
        <v>363</v>
      </c>
      <c r="J13" s="12">
        <v>8</v>
      </c>
      <c r="K13" s="12">
        <v>4</v>
      </c>
      <c r="L13" s="12">
        <v>3</v>
      </c>
      <c r="M13" s="12">
        <v>4</v>
      </c>
      <c r="N13" s="56">
        <v>2</v>
      </c>
      <c r="O13" s="20">
        <v>8</v>
      </c>
      <c r="P13" s="13">
        <v>6</v>
      </c>
      <c r="Q13" s="19">
        <v>6</v>
      </c>
      <c r="R13" s="90">
        <v>11</v>
      </c>
      <c r="S13" s="91">
        <v>36</v>
      </c>
      <c r="T13" s="91">
        <v>41</v>
      </c>
      <c r="U13" s="91">
        <v>29</v>
      </c>
      <c r="V13" s="91">
        <v>13</v>
      </c>
      <c r="W13" s="92">
        <v>27</v>
      </c>
      <c r="X13" s="13">
        <v>23</v>
      </c>
      <c r="Y13" s="13">
        <v>16</v>
      </c>
      <c r="Z13" s="13">
        <v>15</v>
      </c>
      <c r="AA13" s="13">
        <v>11</v>
      </c>
      <c r="AB13" s="19">
        <v>12</v>
      </c>
      <c r="AC13" s="137">
        <v>4</v>
      </c>
      <c r="AD13" s="138">
        <v>6</v>
      </c>
      <c r="AE13" s="138">
        <v>12</v>
      </c>
      <c r="AF13" s="138">
        <v>4</v>
      </c>
      <c r="AG13" s="138">
        <v>4</v>
      </c>
      <c r="AH13" s="138">
        <v>5</v>
      </c>
      <c r="AI13" s="139">
        <v>3</v>
      </c>
      <c r="AJ13" s="138">
        <v>24</v>
      </c>
      <c r="AK13" s="138">
        <v>6</v>
      </c>
      <c r="AL13" s="138">
        <v>12</v>
      </c>
      <c r="AM13" s="138">
        <v>2</v>
      </c>
      <c r="AN13" s="139">
        <v>6</v>
      </c>
    </row>
    <row r="14" spans="1:40">
      <c r="A14" s="67">
        <v>7</v>
      </c>
      <c r="B14" s="7" t="s">
        <v>29</v>
      </c>
      <c r="C14" s="80" t="s">
        <v>32</v>
      </c>
      <c r="D14" s="64" t="s">
        <v>11</v>
      </c>
      <c r="E14" s="64" t="s">
        <v>8</v>
      </c>
      <c r="F14" s="8" t="s">
        <v>77</v>
      </c>
      <c r="G14" s="8" t="s">
        <v>13</v>
      </c>
      <c r="H14" s="76">
        <f>I14-66-66-43-37-36</f>
        <v>294</v>
      </c>
      <c r="I14" s="75">
        <f t="shared" si="0"/>
        <v>542</v>
      </c>
      <c r="J14" s="12">
        <v>17</v>
      </c>
      <c r="K14" s="12">
        <v>14</v>
      </c>
      <c r="L14" s="12">
        <v>11</v>
      </c>
      <c r="M14" s="12">
        <v>10</v>
      </c>
      <c r="N14" s="56">
        <v>12</v>
      </c>
      <c r="O14" s="20">
        <v>22</v>
      </c>
      <c r="P14" s="13">
        <v>9</v>
      </c>
      <c r="Q14" s="19">
        <v>18</v>
      </c>
      <c r="R14" s="90">
        <v>37</v>
      </c>
      <c r="S14" s="91">
        <v>43</v>
      </c>
      <c r="T14" s="91">
        <v>66</v>
      </c>
      <c r="U14" s="91">
        <v>36</v>
      </c>
      <c r="V14" s="91">
        <v>66</v>
      </c>
      <c r="W14" s="92">
        <v>33</v>
      </c>
      <c r="X14" s="13">
        <v>15</v>
      </c>
      <c r="Y14" s="13">
        <v>8</v>
      </c>
      <c r="Z14" s="13">
        <v>10</v>
      </c>
      <c r="AA14" s="13">
        <v>10</v>
      </c>
      <c r="AB14" s="19">
        <v>7</v>
      </c>
      <c r="AC14" s="137">
        <v>3</v>
      </c>
      <c r="AD14" s="138">
        <v>10</v>
      </c>
      <c r="AE14" s="138">
        <v>8</v>
      </c>
      <c r="AF14" s="138">
        <v>15</v>
      </c>
      <c r="AG14" s="138">
        <v>12</v>
      </c>
      <c r="AH14" s="138">
        <v>11</v>
      </c>
      <c r="AI14" s="139">
        <v>10</v>
      </c>
      <c r="AJ14" s="138">
        <v>10</v>
      </c>
      <c r="AK14" s="138">
        <v>8</v>
      </c>
      <c r="AL14" s="138">
        <v>1</v>
      </c>
      <c r="AM14" s="138">
        <v>5</v>
      </c>
      <c r="AN14" s="139">
        <v>5</v>
      </c>
    </row>
    <row r="15" spans="1:40">
      <c r="A15" s="67">
        <v>8</v>
      </c>
      <c r="B15" s="7" t="s">
        <v>79</v>
      </c>
      <c r="C15" s="80" t="s">
        <v>80</v>
      </c>
      <c r="D15" s="64" t="s">
        <v>11</v>
      </c>
      <c r="E15" s="64" t="s">
        <v>8</v>
      </c>
      <c r="F15" s="8" t="s">
        <v>81</v>
      </c>
      <c r="G15" s="8" t="s">
        <v>9</v>
      </c>
      <c r="H15" s="76">
        <f>I15-66-54-52-47-46</f>
        <v>294</v>
      </c>
      <c r="I15" s="75">
        <f t="shared" si="0"/>
        <v>559</v>
      </c>
      <c r="J15" s="12">
        <v>15</v>
      </c>
      <c r="K15" s="12">
        <v>9</v>
      </c>
      <c r="L15" s="12">
        <v>8</v>
      </c>
      <c r="M15" s="12">
        <v>15</v>
      </c>
      <c r="N15" s="56">
        <v>8</v>
      </c>
      <c r="O15" s="20">
        <v>10</v>
      </c>
      <c r="P15" s="13">
        <v>5</v>
      </c>
      <c r="Q15" s="19">
        <v>10</v>
      </c>
      <c r="R15" s="90">
        <v>66</v>
      </c>
      <c r="S15" s="91">
        <v>46</v>
      </c>
      <c r="T15" s="91">
        <v>54</v>
      </c>
      <c r="U15" s="91">
        <v>44</v>
      </c>
      <c r="V15" s="91">
        <v>47</v>
      </c>
      <c r="W15" s="92">
        <v>52</v>
      </c>
      <c r="X15" s="20">
        <v>12</v>
      </c>
      <c r="Y15" s="13">
        <v>25</v>
      </c>
      <c r="Z15" s="13">
        <v>18</v>
      </c>
      <c r="AA15" s="13">
        <v>13</v>
      </c>
      <c r="AB15" s="19">
        <v>8</v>
      </c>
      <c r="AC15" s="137">
        <v>12</v>
      </c>
      <c r="AD15" s="138">
        <v>7</v>
      </c>
      <c r="AE15" s="138">
        <v>14</v>
      </c>
      <c r="AF15" s="138">
        <v>14</v>
      </c>
      <c r="AG15" s="138">
        <v>8</v>
      </c>
      <c r="AH15" s="138">
        <v>2</v>
      </c>
      <c r="AI15" s="139">
        <v>6</v>
      </c>
      <c r="AJ15" s="138">
        <v>4</v>
      </c>
      <c r="AK15" s="138">
        <v>5</v>
      </c>
      <c r="AL15" s="138">
        <v>6</v>
      </c>
      <c r="AM15" s="138">
        <v>13</v>
      </c>
      <c r="AN15" s="139">
        <v>3</v>
      </c>
    </row>
    <row r="16" spans="1:40">
      <c r="A16" s="67">
        <v>9</v>
      </c>
      <c r="B16" s="7" t="s">
        <v>31</v>
      </c>
      <c r="C16" s="80" t="s">
        <v>30</v>
      </c>
      <c r="D16" s="64" t="s">
        <v>11</v>
      </c>
      <c r="E16" s="64" t="s">
        <v>8</v>
      </c>
      <c r="F16" s="8" t="s">
        <v>77</v>
      </c>
      <c r="G16" s="8" t="s">
        <v>13</v>
      </c>
      <c r="H16" s="76">
        <f>I16-57-50-49-45-39</f>
        <v>336</v>
      </c>
      <c r="I16" s="75">
        <f t="shared" si="0"/>
        <v>576</v>
      </c>
      <c r="J16" s="12">
        <v>14</v>
      </c>
      <c r="K16" s="12">
        <v>15</v>
      </c>
      <c r="L16" s="12">
        <v>14</v>
      </c>
      <c r="M16" s="12">
        <v>18</v>
      </c>
      <c r="N16" s="56">
        <v>15</v>
      </c>
      <c r="O16" s="20">
        <v>13</v>
      </c>
      <c r="P16" s="13">
        <v>28</v>
      </c>
      <c r="Q16" s="19">
        <v>20</v>
      </c>
      <c r="R16" s="90">
        <v>39</v>
      </c>
      <c r="S16" s="91">
        <v>45</v>
      </c>
      <c r="T16" s="91">
        <v>49</v>
      </c>
      <c r="U16" s="91">
        <v>50</v>
      </c>
      <c r="V16" s="91">
        <v>57</v>
      </c>
      <c r="W16" s="92">
        <v>31</v>
      </c>
      <c r="X16" s="13">
        <v>7</v>
      </c>
      <c r="Y16" s="13">
        <v>6</v>
      </c>
      <c r="Z16" s="13">
        <v>3</v>
      </c>
      <c r="AA16" s="13">
        <v>14</v>
      </c>
      <c r="AB16" s="19">
        <v>5</v>
      </c>
      <c r="AC16" s="137">
        <v>15</v>
      </c>
      <c r="AD16" s="138">
        <v>15</v>
      </c>
      <c r="AE16" s="138">
        <v>9</v>
      </c>
      <c r="AF16" s="138">
        <v>6</v>
      </c>
      <c r="AG16" s="138">
        <v>13</v>
      </c>
      <c r="AH16" s="138">
        <v>7</v>
      </c>
      <c r="AI16" s="139">
        <v>14</v>
      </c>
      <c r="AJ16" s="138">
        <v>3</v>
      </c>
      <c r="AK16" s="138">
        <v>10</v>
      </c>
      <c r="AL16" s="138">
        <v>24</v>
      </c>
      <c r="AM16" s="138">
        <v>7</v>
      </c>
      <c r="AN16" s="139">
        <v>10</v>
      </c>
    </row>
    <row r="17" spans="1:40">
      <c r="A17" s="67">
        <v>10</v>
      </c>
      <c r="B17" s="7" t="s">
        <v>34</v>
      </c>
      <c r="C17" s="79" t="s">
        <v>19</v>
      </c>
      <c r="D17" s="64" t="s">
        <v>7</v>
      </c>
      <c r="E17" s="64" t="s">
        <v>12</v>
      </c>
      <c r="F17" s="8" t="s">
        <v>63</v>
      </c>
      <c r="G17" s="8" t="s">
        <v>9</v>
      </c>
      <c r="H17" s="76">
        <f>I17-57-48-42-39-38</f>
        <v>342</v>
      </c>
      <c r="I17" s="75">
        <f t="shared" si="0"/>
        <v>566</v>
      </c>
      <c r="J17" s="12">
        <v>11</v>
      </c>
      <c r="K17" s="12">
        <v>10</v>
      </c>
      <c r="L17" s="12">
        <v>9</v>
      </c>
      <c r="M17" s="12">
        <v>9</v>
      </c>
      <c r="N17" s="56">
        <v>14</v>
      </c>
      <c r="O17" s="20">
        <v>18</v>
      </c>
      <c r="P17" s="13">
        <v>18</v>
      </c>
      <c r="Q17" s="19">
        <v>14</v>
      </c>
      <c r="R17" s="90">
        <v>39</v>
      </c>
      <c r="S17" s="91">
        <v>42</v>
      </c>
      <c r="T17" s="91">
        <v>28</v>
      </c>
      <c r="U17" s="91">
        <v>57</v>
      </c>
      <c r="V17" s="91">
        <v>48</v>
      </c>
      <c r="W17" s="92">
        <v>38</v>
      </c>
      <c r="X17" s="13">
        <v>5</v>
      </c>
      <c r="Y17" s="13">
        <v>7</v>
      </c>
      <c r="Z17" s="13">
        <v>20</v>
      </c>
      <c r="AA17" s="13">
        <v>17</v>
      </c>
      <c r="AB17" s="19">
        <v>10</v>
      </c>
      <c r="AC17" s="137">
        <v>9</v>
      </c>
      <c r="AD17" s="138">
        <v>11</v>
      </c>
      <c r="AE17" s="138">
        <v>21</v>
      </c>
      <c r="AF17" s="138">
        <v>10</v>
      </c>
      <c r="AG17" s="138">
        <v>17</v>
      </c>
      <c r="AH17" s="138">
        <v>10</v>
      </c>
      <c r="AI17" s="139">
        <v>19</v>
      </c>
      <c r="AJ17" s="138">
        <v>9</v>
      </c>
      <c r="AK17" s="138">
        <v>12</v>
      </c>
      <c r="AL17" s="138">
        <v>9</v>
      </c>
      <c r="AM17" s="138">
        <v>14</v>
      </c>
      <c r="AN17" s="139">
        <v>11</v>
      </c>
    </row>
    <row r="18" spans="1:40">
      <c r="A18" s="67">
        <v>11</v>
      </c>
      <c r="B18" s="7" t="s">
        <v>37</v>
      </c>
      <c r="C18" s="79" t="s">
        <v>24</v>
      </c>
      <c r="D18" s="64" t="s">
        <v>11</v>
      </c>
      <c r="E18" s="64" t="s">
        <v>8</v>
      </c>
      <c r="F18" s="8" t="s">
        <v>63</v>
      </c>
      <c r="G18" s="8" t="s">
        <v>9</v>
      </c>
      <c r="H18" s="76">
        <f>I18-42-51-34-30-26</f>
        <v>345</v>
      </c>
      <c r="I18" s="75">
        <f t="shared" si="0"/>
        <v>528</v>
      </c>
      <c r="J18" s="12">
        <v>6</v>
      </c>
      <c r="K18" s="12">
        <v>3</v>
      </c>
      <c r="L18" s="12">
        <v>2</v>
      </c>
      <c r="M18" s="12">
        <v>7</v>
      </c>
      <c r="N18" s="56">
        <v>6</v>
      </c>
      <c r="O18" s="20">
        <v>14</v>
      </c>
      <c r="P18" s="13">
        <v>15</v>
      </c>
      <c r="Q18" s="19">
        <v>17</v>
      </c>
      <c r="R18" s="90">
        <v>51</v>
      </c>
      <c r="S18" s="91">
        <v>30</v>
      </c>
      <c r="T18" s="91">
        <v>34</v>
      </c>
      <c r="U18" s="91">
        <v>26</v>
      </c>
      <c r="V18" s="91">
        <v>20</v>
      </c>
      <c r="W18" s="92">
        <v>42</v>
      </c>
      <c r="X18" s="13">
        <v>22</v>
      </c>
      <c r="Y18" s="13">
        <v>23</v>
      </c>
      <c r="Z18" s="13">
        <v>25</v>
      </c>
      <c r="AA18" s="13">
        <v>9</v>
      </c>
      <c r="AB18" s="19">
        <v>22</v>
      </c>
      <c r="AC18" s="137">
        <v>17</v>
      </c>
      <c r="AD18" s="138">
        <v>8</v>
      </c>
      <c r="AE18" s="138">
        <v>10</v>
      </c>
      <c r="AF18" s="138">
        <v>17</v>
      </c>
      <c r="AG18" s="138">
        <v>9</v>
      </c>
      <c r="AH18" s="138">
        <v>17</v>
      </c>
      <c r="AI18" s="139">
        <v>9</v>
      </c>
      <c r="AJ18" s="138">
        <v>11</v>
      </c>
      <c r="AK18" s="138">
        <v>15</v>
      </c>
      <c r="AL18" s="138">
        <v>16</v>
      </c>
      <c r="AM18" s="138">
        <v>12</v>
      </c>
      <c r="AN18" s="139">
        <v>13</v>
      </c>
    </row>
    <row r="19" spans="1:40">
      <c r="A19" s="67">
        <v>12</v>
      </c>
      <c r="B19" s="7" t="s">
        <v>44</v>
      </c>
      <c r="C19" s="79" t="s">
        <v>45</v>
      </c>
      <c r="D19" s="64" t="s">
        <v>11</v>
      </c>
      <c r="E19" s="64" t="s">
        <v>8</v>
      </c>
      <c r="F19" s="8" t="s">
        <v>63</v>
      </c>
      <c r="G19" s="8" t="s">
        <v>9</v>
      </c>
      <c r="H19" s="76">
        <f>I19-48-37-32-30-28</f>
        <v>345</v>
      </c>
      <c r="I19" s="75">
        <f t="shared" si="0"/>
        <v>520</v>
      </c>
      <c r="J19" s="12">
        <v>16</v>
      </c>
      <c r="K19" s="12">
        <v>11</v>
      </c>
      <c r="L19" s="12">
        <v>28</v>
      </c>
      <c r="M19" s="12">
        <v>11</v>
      </c>
      <c r="N19" s="56">
        <v>9</v>
      </c>
      <c r="O19" s="20">
        <v>7</v>
      </c>
      <c r="P19" s="13">
        <v>17</v>
      </c>
      <c r="Q19" s="19">
        <v>9</v>
      </c>
      <c r="R19" s="90">
        <v>30</v>
      </c>
      <c r="S19" s="91">
        <v>27</v>
      </c>
      <c r="T19" s="91">
        <v>48</v>
      </c>
      <c r="U19" s="91">
        <v>27</v>
      </c>
      <c r="V19" s="91">
        <v>32</v>
      </c>
      <c r="W19" s="92">
        <v>37</v>
      </c>
      <c r="X19" s="13">
        <v>14</v>
      </c>
      <c r="Y19" s="13">
        <v>12</v>
      </c>
      <c r="Z19" s="13">
        <v>12</v>
      </c>
      <c r="AA19" s="13">
        <v>8</v>
      </c>
      <c r="AB19" s="19">
        <v>6</v>
      </c>
      <c r="AC19" s="137">
        <v>11</v>
      </c>
      <c r="AD19" s="138">
        <v>27</v>
      </c>
      <c r="AE19" s="138">
        <v>6</v>
      </c>
      <c r="AF19" s="138">
        <v>5</v>
      </c>
      <c r="AG19" s="138">
        <v>7</v>
      </c>
      <c r="AH19" s="138">
        <v>13</v>
      </c>
      <c r="AI19" s="139">
        <v>7</v>
      </c>
      <c r="AJ19" s="145">
        <v>24</v>
      </c>
      <c r="AK19" s="146">
        <v>18</v>
      </c>
      <c r="AL19" s="138">
        <v>11</v>
      </c>
      <c r="AM19" s="146">
        <v>18</v>
      </c>
      <c r="AN19" s="139">
        <v>12</v>
      </c>
    </row>
    <row r="20" spans="1:40">
      <c r="A20" s="67">
        <v>13</v>
      </c>
      <c r="B20" s="7" t="s">
        <v>41</v>
      </c>
      <c r="C20" s="80" t="s">
        <v>17</v>
      </c>
      <c r="D20" s="64" t="s">
        <v>7</v>
      </c>
      <c r="E20" s="64" t="s">
        <v>12</v>
      </c>
      <c r="F20" s="8" t="s">
        <v>77</v>
      </c>
      <c r="G20" s="8" t="s">
        <v>13</v>
      </c>
      <c r="H20" s="76">
        <f>I20-54-49-45-43-42</f>
        <v>368</v>
      </c>
      <c r="I20" s="75">
        <f t="shared" si="0"/>
        <v>601</v>
      </c>
      <c r="J20" s="12">
        <v>9</v>
      </c>
      <c r="K20" s="12">
        <v>28</v>
      </c>
      <c r="L20" s="12">
        <v>10</v>
      </c>
      <c r="M20" s="12">
        <v>8</v>
      </c>
      <c r="N20" s="56">
        <v>13</v>
      </c>
      <c r="O20" s="20">
        <v>16</v>
      </c>
      <c r="P20" s="13">
        <v>16</v>
      </c>
      <c r="Q20" s="19">
        <v>16</v>
      </c>
      <c r="R20" s="90">
        <v>54</v>
      </c>
      <c r="S20" s="91">
        <v>45</v>
      </c>
      <c r="T20" s="91">
        <v>32</v>
      </c>
      <c r="U20" s="91">
        <v>42</v>
      </c>
      <c r="V20" s="91">
        <v>43</v>
      </c>
      <c r="W20" s="92">
        <v>49</v>
      </c>
      <c r="X20" s="13">
        <v>18</v>
      </c>
      <c r="Y20" s="13">
        <v>19</v>
      </c>
      <c r="Z20" s="13">
        <v>11</v>
      </c>
      <c r="AA20" s="13">
        <v>21</v>
      </c>
      <c r="AB20" s="19">
        <v>13</v>
      </c>
      <c r="AC20" s="137">
        <v>16</v>
      </c>
      <c r="AD20" s="138">
        <v>12</v>
      </c>
      <c r="AE20" s="138">
        <v>13</v>
      </c>
      <c r="AF20" s="138">
        <v>8</v>
      </c>
      <c r="AG20" s="138">
        <v>11</v>
      </c>
      <c r="AH20" s="138">
        <v>16</v>
      </c>
      <c r="AI20" s="139">
        <v>13</v>
      </c>
      <c r="AJ20" s="138">
        <v>14</v>
      </c>
      <c r="AK20" s="138">
        <v>14</v>
      </c>
      <c r="AL20" s="138">
        <v>8</v>
      </c>
      <c r="AM20" s="138">
        <v>4</v>
      </c>
      <c r="AN20" s="139">
        <v>9</v>
      </c>
    </row>
    <row r="21" spans="1:40">
      <c r="A21" s="67">
        <v>14</v>
      </c>
      <c r="B21" s="7" t="s">
        <v>78</v>
      </c>
      <c r="C21" s="79" t="s">
        <v>20</v>
      </c>
      <c r="D21" s="64" t="s">
        <v>11</v>
      </c>
      <c r="E21" s="64" t="s">
        <v>8</v>
      </c>
      <c r="F21" s="8" t="s">
        <v>63</v>
      </c>
      <c r="G21" s="8" t="s">
        <v>9</v>
      </c>
      <c r="H21" s="76">
        <f>I21-38-37-29-28-28</f>
        <v>369</v>
      </c>
      <c r="I21" s="75">
        <f t="shared" si="0"/>
        <v>529</v>
      </c>
      <c r="J21" s="12">
        <v>7</v>
      </c>
      <c r="K21" s="12">
        <v>7</v>
      </c>
      <c r="L21" s="12">
        <v>4</v>
      </c>
      <c r="M21" s="12">
        <v>28</v>
      </c>
      <c r="N21" s="56">
        <v>28</v>
      </c>
      <c r="O21" s="20">
        <v>9</v>
      </c>
      <c r="P21" s="13">
        <v>11</v>
      </c>
      <c r="Q21" s="19">
        <v>11</v>
      </c>
      <c r="R21" s="90">
        <v>38</v>
      </c>
      <c r="S21" s="91">
        <v>28</v>
      </c>
      <c r="T21" s="91">
        <v>37</v>
      </c>
      <c r="U21" s="91">
        <v>23</v>
      </c>
      <c r="V21" s="91">
        <v>24</v>
      </c>
      <c r="W21" s="92">
        <v>23</v>
      </c>
      <c r="X21" s="20">
        <v>29</v>
      </c>
      <c r="Y21" s="13">
        <v>24</v>
      </c>
      <c r="Z21" s="13">
        <v>22</v>
      </c>
      <c r="AA21" s="13">
        <v>19</v>
      </c>
      <c r="AB21" s="19">
        <v>18</v>
      </c>
      <c r="AC21" s="137">
        <v>10</v>
      </c>
      <c r="AD21" s="138">
        <v>9</v>
      </c>
      <c r="AE21" s="138">
        <v>11</v>
      </c>
      <c r="AF21" s="138">
        <v>13</v>
      </c>
      <c r="AG21" s="138">
        <v>6</v>
      </c>
      <c r="AH21" s="138">
        <v>20</v>
      </c>
      <c r="AI21" s="139">
        <v>11</v>
      </c>
      <c r="AJ21" s="138">
        <v>7</v>
      </c>
      <c r="AK21" s="138">
        <v>13</v>
      </c>
      <c r="AL21" s="138">
        <v>10</v>
      </c>
      <c r="AM21" s="138">
        <v>15</v>
      </c>
      <c r="AN21" s="139">
        <v>14</v>
      </c>
    </row>
    <row r="22" spans="1:40">
      <c r="A22" s="67">
        <v>15</v>
      </c>
      <c r="B22" s="7" t="s">
        <v>115</v>
      </c>
      <c r="C22" s="81" t="s">
        <v>116</v>
      </c>
      <c r="D22" s="61" t="s">
        <v>7</v>
      </c>
      <c r="E22" s="61" t="s">
        <v>8</v>
      </c>
      <c r="F22" s="58" t="s">
        <v>113</v>
      </c>
      <c r="G22" s="58" t="s">
        <v>114</v>
      </c>
      <c r="H22" s="76">
        <f>I22-28-28-28-28-28</f>
        <v>416</v>
      </c>
      <c r="I22" s="75">
        <f t="shared" si="0"/>
        <v>556</v>
      </c>
      <c r="J22" s="46">
        <v>28</v>
      </c>
      <c r="K22" s="46">
        <v>28</v>
      </c>
      <c r="L22" s="46">
        <v>28</v>
      </c>
      <c r="M22" s="46">
        <v>28</v>
      </c>
      <c r="N22" s="21">
        <v>28</v>
      </c>
      <c r="O22" s="20">
        <v>5</v>
      </c>
      <c r="P22" s="13">
        <v>7</v>
      </c>
      <c r="Q22" s="19">
        <v>2</v>
      </c>
      <c r="R22" s="90">
        <v>6</v>
      </c>
      <c r="S22" s="91">
        <v>2</v>
      </c>
      <c r="T22" s="91">
        <v>14</v>
      </c>
      <c r="U22" s="91">
        <v>14</v>
      </c>
      <c r="V22" s="91">
        <v>15</v>
      </c>
      <c r="W22" s="92">
        <v>15</v>
      </c>
      <c r="X22" s="13">
        <v>3</v>
      </c>
      <c r="Y22" s="13">
        <v>3</v>
      </c>
      <c r="Z22" s="13">
        <v>8</v>
      </c>
      <c r="AA22" s="13">
        <v>3</v>
      </c>
      <c r="AB22" s="19">
        <v>3</v>
      </c>
      <c r="AC22" s="140">
        <v>28</v>
      </c>
      <c r="AD22" s="132">
        <v>28</v>
      </c>
      <c r="AE22" s="132">
        <v>28</v>
      </c>
      <c r="AF22" s="132">
        <v>28</v>
      </c>
      <c r="AG22" s="132">
        <v>28</v>
      </c>
      <c r="AH22" s="132">
        <v>28</v>
      </c>
      <c r="AI22" s="133">
        <v>28</v>
      </c>
      <c r="AJ22" s="46">
        <v>24</v>
      </c>
      <c r="AK22" s="46">
        <v>24</v>
      </c>
      <c r="AL22" s="46">
        <v>24</v>
      </c>
      <c r="AM22" s="46">
        <v>24</v>
      </c>
      <c r="AN22" s="21">
        <v>24</v>
      </c>
    </row>
    <row r="23" spans="1:40">
      <c r="A23" s="67">
        <v>16</v>
      </c>
      <c r="B23" s="7" t="s">
        <v>84</v>
      </c>
      <c r="C23" s="80" t="s">
        <v>85</v>
      </c>
      <c r="D23" s="64" t="s">
        <v>11</v>
      </c>
      <c r="E23" s="64" t="s">
        <v>8</v>
      </c>
      <c r="F23" s="8" t="s">
        <v>77</v>
      </c>
      <c r="G23" s="8" t="s">
        <v>13</v>
      </c>
      <c r="H23" s="76">
        <f>I23-66-56-56-54-53</f>
        <v>418</v>
      </c>
      <c r="I23" s="75">
        <f t="shared" si="0"/>
        <v>703</v>
      </c>
      <c r="J23" s="12">
        <v>18</v>
      </c>
      <c r="K23" s="12">
        <v>16</v>
      </c>
      <c r="L23" s="12">
        <v>28</v>
      </c>
      <c r="M23" s="12">
        <v>19</v>
      </c>
      <c r="N23" s="56">
        <v>19</v>
      </c>
      <c r="O23" s="20">
        <v>23</v>
      </c>
      <c r="P23" s="13">
        <v>23</v>
      </c>
      <c r="Q23" s="19">
        <v>21</v>
      </c>
      <c r="R23" s="90">
        <v>66</v>
      </c>
      <c r="S23" s="91">
        <v>54</v>
      </c>
      <c r="T23" s="91">
        <v>56</v>
      </c>
      <c r="U23" s="91">
        <v>53</v>
      </c>
      <c r="V23" s="91">
        <v>56</v>
      </c>
      <c r="W23" s="92">
        <v>50</v>
      </c>
      <c r="X23" s="13">
        <v>8</v>
      </c>
      <c r="Y23" s="13">
        <v>5</v>
      </c>
      <c r="Z23" s="13">
        <v>4</v>
      </c>
      <c r="AA23" s="13">
        <v>16</v>
      </c>
      <c r="AB23" s="19">
        <v>16</v>
      </c>
      <c r="AC23" s="137">
        <v>14</v>
      </c>
      <c r="AD23" s="138">
        <v>16</v>
      </c>
      <c r="AE23" s="138">
        <v>7</v>
      </c>
      <c r="AF23" s="138">
        <v>16</v>
      </c>
      <c r="AG23" s="138">
        <v>15</v>
      </c>
      <c r="AH23" s="138">
        <v>14</v>
      </c>
      <c r="AI23" s="139">
        <v>18</v>
      </c>
      <c r="AJ23" s="145">
        <v>19</v>
      </c>
      <c r="AK23" s="146">
        <v>11</v>
      </c>
      <c r="AL23" s="138">
        <v>3</v>
      </c>
      <c r="AM23" s="146">
        <v>3</v>
      </c>
      <c r="AN23" s="139">
        <v>16</v>
      </c>
    </row>
    <row r="24" spans="1:40">
      <c r="A24" s="67">
        <v>17</v>
      </c>
      <c r="B24" s="7" t="s">
        <v>101</v>
      </c>
      <c r="C24" s="80" t="s">
        <v>102</v>
      </c>
      <c r="D24" s="64" t="s">
        <v>11</v>
      </c>
      <c r="E24" s="64" t="s">
        <v>8</v>
      </c>
      <c r="F24" s="8" t="s">
        <v>81</v>
      </c>
      <c r="G24" s="8" t="s">
        <v>9</v>
      </c>
      <c r="H24" s="76">
        <f>I24-66-61-57-56-43</f>
        <v>457</v>
      </c>
      <c r="I24" s="75">
        <f t="shared" si="0"/>
        <v>740</v>
      </c>
      <c r="J24" s="12">
        <v>28</v>
      </c>
      <c r="K24" s="12">
        <v>28</v>
      </c>
      <c r="L24" s="12">
        <v>28</v>
      </c>
      <c r="M24" s="12">
        <v>17</v>
      </c>
      <c r="N24" s="56">
        <v>18</v>
      </c>
      <c r="O24" s="20">
        <v>21</v>
      </c>
      <c r="P24" s="13">
        <v>22</v>
      </c>
      <c r="Q24" s="19">
        <v>12</v>
      </c>
      <c r="R24" s="90">
        <v>41</v>
      </c>
      <c r="S24" s="91">
        <v>56</v>
      </c>
      <c r="T24" s="91">
        <v>66</v>
      </c>
      <c r="U24" s="91">
        <v>61</v>
      </c>
      <c r="V24" s="91">
        <v>57</v>
      </c>
      <c r="W24" s="92">
        <v>43</v>
      </c>
      <c r="X24" s="13">
        <v>9</v>
      </c>
      <c r="Y24" s="13">
        <v>21</v>
      </c>
      <c r="Z24" s="13">
        <v>6</v>
      </c>
      <c r="AA24" s="13">
        <v>22</v>
      </c>
      <c r="AB24" s="19">
        <v>14</v>
      </c>
      <c r="AC24" s="137">
        <v>20</v>
      </c>
      <c r="AD24" s="138">
        <v>13</v>
      </c>
      <c r="AE24" s="138">
        <v>17</v>
      </c>
      <c r="AF24" s="138">
        <v>18</v>
      </c>
      <c r="AG24" s="138">
        <v>21</v>
      </c>
      <c r="AH24" s="138">
        <v>19</v>
      </c>
      <c r="AI24" s="139">
        <v>20</v>
      </c>
      <c r="AJ24" s="145">
        <v>8</v>
      </c>
      <c r="AK24" s="146">
        <v>7</v>
      </c>
      <c r="AL24" s="138">
        <v>2</v>
      </c>
      <c r="AM24" s="146">
        <v>6</v>
      </c>
      <c r="AN24" s="139">
        <v>19</v>
      </c>
    </row>
    <row r="25" spans="1:40">
      <c r="A25" s="67">
        <v>18</v>
      </c>
      <c r="B25" s="7" t="s">
        <v>42</v>
      </c>
      <c r="C25" s="80" t="s">
        <v>16</v>
      </c>
      <c r="D25" s="64" t="s">
        <v>11</v>
      </c>
      <c r="E25" s="64" t="s">
        <v>12</v>
      </c>
      <c r="F25" s="8" t="s">
        <v>83</v>
      </c>
      <c r="G25" s="8" t="s">
        <v>13</v>
      </c>
      <c r="H25" s="76">
        <f>I25-66-60-56-52-48</f>
        <v>467</v>
      </c>
      <c r="I25" s="75">
        <f t="shared" si="0"/>
        <v>749</v>
      </c>
      <c r="J25" s="12">
        <v>13</v>
      </c>
      <c r="K25" s="12">
        <v>13</v>
      </c>
      <c r="L25" s="12">
        <v>12</v>
      </c>
      <c r="M25" s="12">
        <v>14</v>
      </c>
      <c r="N25" s="56">
        <v>16</v>
      </c>
      <c r="O25" s="20">
        <v>19</v>
      </c>
      <c r="P25" s="13">
        <v>19</v>
      </c>
      <c r="Q25" s="19">
        <v>13</v>
      </c>
      <c r="R25" s="90">
        <v>52</v>
      </c>
      <c r="S25" s="91">
        <v>60</v>
      </c>
      <c r="T25" s="91">
        <v>66</v>
      </c>
      <c r="U25" s="91">
        <v>56</v>
      </c>
      <c r="V25" s="91">
        <v>48</v>
      </c>
      <c r="W25" s="92">
        <v>45</v>
      </c>
      <c r="X25" s="13">
        <v>20</v>
      </c>
      <c r="Y25" s="13">
        <v>18</v>
      </c>
      <c r="Z25" s="13">
        <v>28</v>
      </c>
      <c r="AA25" s="13">
        <v>23</v>
      </c>
      <c r="AB25" s="19">
        <v>20</v>
      </c>
      <c r="AC25" s="137">
        <v>13</v>
      </c>
      <c r="AD25" s="138">
        <v>19</v>
      </c>
      <c r="AE25" s="138">
        <v>15</v>
      </c>
      <c r="AF25" s="138">
        <v>20</v>
      </c>
      <c r="AG25" s="138">
        <v>14</v>
      </c>
      <c r="AH25" s="138">
        <v>12</v>
      </c>
      <c r="AI25" s="139">
        <v>15</v>
      </c>
      <c r="AJ25" s="138">
        <v>12</v>
      </c>
      <c r="AK25" s="138">
        <v>19</v>
      </c>
      <c r="AL25" s="138">
        <v>19</v>
      </c>
      <c r="AM25" s="138">
        <v>19</v>
      </c>
      <c r="AN25" s="139">
        <v>17</v>
      </c>
    </row>
    <row r="26" spans="1:40">
      <c r="A26" s="67">
        <v>19</v>
      </c>
      <c r="B26" s="7" t="s">
        <v>39</v>
      </c>
      <c r="C26" s="80" t="s">
        <v>57</v>
      </c>
      <c r="D26" s="64" t="s">
        <v>11</v>
      </c>
      <c r="E26" s="64" t="s">
        <v>8</v>
      </c>
      <c r="F26" s="8" t="s">
        <v>82</v>
      </c>
      <c r="G26" s="8" t="s">
        <v>13</v>
      </c>
      <c r="H26" s="76">
        <f>I26-47-46-46-44-42</f>
        <v>476</v>
      </c>
      <c r="I26" s="75">
        <f t="shared" si="0"/>
        <v>701</v>
      </c>
      <c r="J26" s="12">
        <v>12</v>
      </c>
      <c r="K26" s="12">
        <v>12</v>
      </c>
      <c r="L26" s="12">
        <v>13</v>
      </c>
      <c r="M26" s="12">
        <v>12</v>
      </c>
      <c r="N26" s="56">
        <v>11</v>
      </c>
      <c r="O26" s="20">
        <v>17</v>
      </c>
      <c r="P26" s="13">
        <v>13</v>
      </c>
      <c r="Q26" s="19">
        <v>15</v>
      </c>
      <c r="R26" s="90">
        <v>44</v>
      </c>
      <c r="S26" s="91">
        <v>15</v>
      </c>
      <c r="T26" s="91">
        <v>46</v>
      </c>
      <c r="U26" s="91">
        <v>47</v>
      </c>
      <c r="V26" s="91">
        <v>46</v>
      </c>
      <c r="W26" s="92">
        <v>42</v>
      </c>
      <c r="X26" s="46">
        <v>30</v>
      </c>
      <c r="Y26" s="46">
        <v>30</v>
      </c>
      <c r="Z26" s="46">
        <v>30</v>
      </c>
      <c r="AA26" s="46">
        <v>30</v>
      </c>
      <c r="AB26" s="21">
        <v>30</v>
      </c>
      <c r="AC26" s="137">
        <v>5</v>
      </c>
      <c r="AD26" s="138">
        <v>14</v>
      </c>
      <c r="AE26" s="138">
        <v>19</v>
      </c>
      <c r="AF26" s="138">
        <v>11</v>
      </c>
      <c r="AG26" s="138">
        <v>16</v>
      </c>
      <c r="AH26" s="138">
        <v>9</v>
      </c>
      <c r="AI26" s="139">
        <v>12</v>
      </c>
      <c r="AJ26" s="46">
        <v>24</v>
      </c>
      <c r="AK26" s="46">
        <v>24</v>
      </c>
      <c r="AL26" s="46">
        <v>24</v>
      </c>
      <c r="AM26" s="46">
        <v>24</v>
      </c>
      <c r="AN26" s="21">
        <v>24</v>
      </c>
    </row>
    <row r="27" spans="1:40">
      <c r="A27" s="67">
        <v>20</v>
      </c>
      <c r="B27" s="7" t="s">
        <v>43</v>
      </c>
      <c r="C27" s="79" t="s">
        <v>15</v>
      </c>
      <c r="D27" s="64" t="s">
        <v>7</v>
      </c>
      <c r="E27" s="64" t="s">
        <v>12</v>
      </c>
      <c r="F27" s="8" t="s">
        <v>63</v>
      </c>
      <c r="G27" s="8" t="s">
        <v>9</v>
      </c>
      <c r="H27" s="76">
        <f>I27-66-60-59-55-54</f>
        <v>500</v>
      </c>
      <c r="I27" s="75">
        <f t="shared" si="0"/>
        <v>794</v>
      </c>
      <c r="J27" s="12">
        <v>19</v>
      </c>
      <c r="K27" s="12">
        <v>28</v>
      </c>
      <c r="L27" s="12">
        <v>28</v>
      </c>
      <c r="M27" s="12">
        <v>16</v>
      </c>
      <c r="N27" s="56">
        <v>17</v>
      </c>
      <c r="O27" s="20">
        <v>20</v>
      </c>
      <c r="P27" s="13">
        <v>20</v>
      </c>
      <c r="Q27" s="19">
        <v>22</v>
      </c>
      <c r="R27" s="90">
        <v>55</v>
      </c>
      <c r="S27" s="91">
        <v>59</v>
      </c>
      <c r="T27" s="91">
        <v>66</v>
      </c>
      <c r="U27" s="91">
        <v>60</v>
      </c>
      <c r="V27" s="91">
        <v>52</v>
      </c>
      <c r="W27" s="92">
        <v>54</v>
      </c>
      <c r="X27" s="13">
        <v>2</v>
      </c>
      <c r="Y27" s="13">
        <v>14</v>
      </c>
      <c r="Z27" s="13">
        <v>24</v>
      </c>
      <c r="AA27" s="13">
        <v>18</v>
      </c>
      <c r="AB27" s="19">
        <v>15</v>
      </c>
      <c r="AC27" s="137">
        <v>18</v>
      </c>
      <c r="AD27" s="138">
        <v>17</v>
      </c>
      <c r="AE27" s="138">
        <v>20</v>
      </c>
      <c r="AF27" s="138">
        <v>19</v>
      </c>
      <c r="AG27" s="138">
        <v>18</v>
      </c>
      <c r="AH27" s="138">
        <v>15</v>
      </c>
      <c r="AI27" s="139">
        <v>16</v>
      </c>
      <c r="AJ27" s="145">
        <v>18</v>
      </c>
      <c r="AK27" s="146">
        <v>17</v>
      </c>
      <c r="AL27" s="138">
        <v>13</v>
      </c>
      <c r="AM27" s="146">
        <v>16</v>
      </c>
      <c r="AN27" s="139">
        <v>18</v>
      </c>
    </row>
    <row r="28" spans="1:40">
      <c r="A28" s="68">
        <v>21</v>
      </c>
      <c r="B28" s="7" t="s">
        <v>40</v>
      </c>
      <c r="C28" s="80" t="s">
        <v>18</v>
      </c>
      <c r="D28" s="64" t="s">
        <v>7</v>
      </c>
      <c r="E28" s="64" t="s">
        <v>8</v>
      </c>
      <c r="F28" s="8" t="s">
        <v>77</v>
      </c>
      <c r="G28" s="8" t="s">
        <v>13</v>
      </c>
      <c r="H28" s="76">
        <f>I28-41-39-38-38-32</f>
        <v>503</v>
      </c>
      <c r="I28" s="75">
        <f t="shared" si="0"/>
        <v>691</v>
      </c>
      <c r="J28" s="12">
        <v>10</v>
      </c>
      <c r="K28" s="12">
        <v>8</v>
      </c>
      <c r="L28" s="12">
        <v>6</v>
      </c>
      <c r="M28" s="12">
        <v>5</v>
      </c>
      <c r="N28" s="56">
        <v>10</v>
      </c>
      <c r="O28" s="20">
        <v>15</v>
      </c>
      <c r="P28" s="13">
        <v>12</v>
      </c>
      <c r="Q28" s="19">
        <v>19</v>
      </c>
      <c r="R28" s="90">
        <v>32</v>
      </c>
      <c r="S28" s="91">
        <v>39</v>
      </c>
      <c r="T28" s="91">
        <v>38</v>
      </c>
      <c r="U28" s="91">
        <v>38</v>
      </c>
      <c r="V28" s="91">
        <v>31</v>
      </c>
      <c r="W28" s="92">
        <v>41</v>
      </c>
      <c r="X28" s="13">
        <v>10</v>
      </c>
      <c r="Y28" s="13">
        <v>9</v>
      </c>
      <c r="Z28" s="13">
        <v>16</v>
      </c>
      <c r="AA28" s="13">
        <v>15</v>
      </c>
      <c r="AB28" s="19">
        <v>21</v>
      </c>
      <c r="AC28" s="140">
        <v>28</v>
      </c>
      <c r="AD28" s="132">
        <v>28</v>
      </c>
      <c r="AE28" s="132">
        <v>28</v>
      </c>
      <c r="AF28" s="132">
        <v>28</v>
      </c>
      <c r="AG28" s="132">
        <v>28</v>
      </c>
      <c r="AH28" s="132">
        <v>28</v>
      </c>
      <c r="AI28" s="133">
        <v>28</v>
      </c>
      <c r="AJ28" s="46">
        <v>24</v>
      </c>
      <c r="AK28" s="46">
        <v>24</v>
      </c>
      <c r="AL28" s="46">
        <v>24</v>
      </c>
      <c r="AM28" s="46">
        <v>24</v>
      </c>
      <c r="AN28" s="21">
        <v>24</v>
      </c>
    </row>
    <row r="29" spans="1:40">
      <c r="A29" s="68">
        <v>22</v>
      </c>
      <c r="B29" s="7" t="s">
        <v>54</v>
      </c>
      <c r="C29" s="81" t="s">
        <v>26</v>
      </c>
      <c r="D29" s="61" t="s">
        <v>7</v>
      </c>
      <c r="E29" s="61" t="s">
        <v>8</v>
      </c>
      <c r="F29" s="58" t="s">
        <v>113</v>
      </c>
      <c r="G29" s="58" t="s">
        <v>114</v>
      </c>
      <c r="H29" s="76">
        <f>I29-30-30-30-30-30</f>
        <v>541</v>
      </c>
      <c r="I29" s="75">
        <f t="shared" si="0"/>
        <v>691</v>
      </c>
      <c r="J29" s="46">
        <v>28</v>
      </c>
      <c r="K29" s="46">
        <v>28</v>
      </c>
      <c r="L29" s="46">
        <v>28</v>
      </c>
      <c r="M29" s="46">
        <v>28</v>
      </c>
      <c r="N29" s="21">
        <v>28</v>
      </c>
      <c r="O29" s="20">
        <v>3</v>
      </c>
      <c r="P29" s="13">
        <v>2</v>
      </c>
      <c r="Q29" s="19">
        <v>4</v>
      </c>
      <c r="R29" s="90">
        <v>10</v>
      </c>
      <c r="S29" s="91">
        <v>11</v>
      </c>
      <c r="T29" s="91">
        <v>6</v>
      </c>
      <c r="U29" s="91">
        <v>22</v>
      </c>
      <c r="V29" s="91">
        <v>16</v>
      </c>
      <c r="W29" s="92">
        <v>11</v>
      </c>
      <c r="X29" s="46">
        <v>30</v>
      </c>
      <c r="Y29" s="46">
        <v>30</v>
      </c>
      <c r="Z29" s="46">
        <v>30</v>
      </c>
      <c r="AA29" s="46">
        <v>30</v>
      </c>
      <c r="AB29" s="21">
        <v>30</v>
      </c>
      <c r="AC29" s="140">
        <v>28</v>
      </c>
      <c r="AD29" s="132">
        <v>28</v>
      </c>
      <c r="AE29" s="132">
        <v>28</v>
      </c>
      <c r="AF29" s="132">
        <v>28</v>
      </c>
      <c r="AG29" s="132">
        <v>28</v>
      </c>
      <c r="AH29" s="132">
        <v>28</v>
      </c>
      <c r="AI29" s="133">
        <v>28</v>
      </c>
      <c r="AJ29" s="46">
        <v>24</v>
      </c>
      <c r="AK29" s="46">
        <v>24</v>
      </c>
      <c r="AL29" s="46">
        <v>24</v>
      </c>
      <c r="AM29" s="46">
        <v>24</v>
      </c>
      <c r="AN29" s="21">
        <v>24</v>
      </c>
    </row>
    <row r="30" spans="1:40">
      <c r="A30" s="68">
        <v>23</v>
      </c>
      <c r="B30" s="7" t="s">
        <v>95</v>
      </c>
      <c r="C30" s="79" t="s">
        <v>96</v>
      </c>
      <c r="D30" s="64" t="s">
        <v>11</v>
      </c>
      <c r="E30" s="64" t="s">
        <v>12</v>
      </c>
      <c r="F30" s="8" t="s">
        <v>63</v>
      </c>
      <c r="G30" s="8" t="s">
        <v>9</v>
      </c>
      <c r="H30" s="76">
        <f>I30-66-66-66-66-66</f>
        <v>608</v>
      </c>
      <c r="I30" s="75">
        <f t="shared" si="0"/>
        <v>938</v>
      </c>
      <c r="J30" s="12">
        <v>28</v>
      </c>
      <c r="K30" s="12">
        <v>28</v>
      </c>
      <c r="L30" s="12">
        <v>28</v>
      </c>
      <c r="M30" s="12">
        <v>28</v>
      </c>
      <c r="N30" s="56">
        <v>28</v>
      </c>
      <c r="O30" s="39">
        <v>28</v>
      </c>
      <c r="P30" s="46">
        <v>28</v>
      </c>
      <c r="Q30" s="21">
        <v>28</v>
      </c>
      <c r="R30" s="93">
        <v>66</v>
      </c>
      <c r="S30" s="46">
        <v>66</v>
      </c>
      <c r="T30" s="46">
        <v>66</v>
      </c>
      <c r="U30" s="46">
        <v>66</v>
      </c>
      <c r="V30" s="46">
        <v>66</v>
      </c>
      <c r="W30" s="21">
        <v>66</v>
      </c>
      <c r="X30" s="20">
        <v>27</v>
      </c>
      <c r="Y30" s="13">
        <v>27</v>
      </c>
      <c r="Z30" s="13">
        <v>14</v>
      </c>
      <c r="AA30" s="13">
        <v>20</v>
      </c>
      <c r="AB30" s="19">
        <v>17</v>
      </c>
      <c r="AC30" s="137">
        <v>19</v>
      </c>
      <c r="AD30" s="138">
        <v>18</v>
      </c>
      <c r="AE30" s="138">
        <v>16</v>
      </c>
      <c r="AF30" s="138">
        <v>21</v>
      </c>
      <c r="AG30" s="138">
        <v>19</v>
      </c>
      <c r="AH30" s="138">
        <v>18</v>
      </c>
      <c r="AI30" s="139">
        <v>17</v>
      </c>
      <c r="AJ30" s="145">
        <v>17</v>
      </c>
      <c r="AK30" s="146">
        <v>22</v>
      </c>
      <c r="AL30" s="138">
        <v>20</v>
      </c>
      <c r="AM30" s="146">
        <v>11</v>
      </c>
      <c r="AN30" s="139">
        <v>15</v>
      </c>
    </row>
    <row r="31" spans="1:40">
      <c r="A31" s="68">
        <v>24</v>
      </c>
      <c r="B31" s="7" t="s">
        <v>393</v>
      </c>
      <c r="C31" s="126" t="s">
        <v>423</v>
      </c>
      <c r="D31" s="61" t="s">
        <v>7</v>
      </c>
      <c r="E31" s="61" t="s">
        <v>8</v>
      </c>
      <c r="F31" s="58" t="s">
        <v>424</v>
      </c>
      <c r="G31" s="58" t="s">
        <v>13</v>
      </c>
      <c r="H31" s="76">
        <f>I31-66-66-66-66-66</f>
        <v>616</v>
      </c>
      <c r="I31" s="75">
        <f t="shared" si="0"/>
        <v>946</v>
      </c>
      <c r="J31" s="46">
        <v>28</v>
      </c>
      <c r="K31" s="46">
        <v>28</v>
      </c>
      <c r="L31" s="46">
        <v>28</v>
      </c>
      <c r="M31" s="46">
        <v>28</v>
      </c>
      <c r="N31" s="21">
        <v>28</v>
      </c>
      <c r="O31" s="39">
        <v>28</v>
      </c>
      <c r="P31" s="46">
        <v>28</v>
      </c>
      <c r="Q31" s="21">
        <v>28</v>
      </c>
      <c r="R31" s="93">
        <v>66</v>
      </c>
      <c r="S31" s="46">
        <v>66</v>
      </c>
      <c r="T31" s="46">
        <v>66</v>
      </c>
      <c r="U31" s="46">
        <v>66</v>
      </c>
      <c r="V31" s="46">
        <v>66</v>
      </c>
      <c r="W31" s="21">
        <v>66</v>
      </c>
      <c r="X31" s="20">
        <v>1</v>
      </c>
      <c r="Y31" s="13">
        <v>1</v>
      </c>
      <c r="Z31" s="13">
        <v>1</v>
      </c>
      <c r="AA31" s="13">
        <v>6</v>
      </c>
      <c r="AB31" s="19">
        <v>1</v>
      </c>
      <c r="AC31" s="140">
        <v>28</v>
      </c>
      <c r="AD31" s="132">
        <v>28</v>
      </c>
      <c r="AE31" s="132">
        <v>28</v>
      </c>
      <c r="AF31" s="132">
        <v>28</v>
      </c>
      <c r="AG31" s="132">
        <v>28</v>
      </c>
      <c r="AH31" s="132">
        <v>28</v>
      </c>
      <c r="AI31" s="133">
        <v>28</v>
      </c>
      <c r="AJ31" s="46">
        <v>24</v>
      </c>
      <c r="AK31" s="46">
        <v>24</v>
      </c>
      <c r="AL31" s="46">
        <v>24</v>
      </c>
      <c r="AM31" s="46">
        <v>24</v>
      </c>
      <c r="AN31" s="21">
        <v>24</v>
      </c>
    </row>
    <row r="32" spans="1:40">
      <c r="A32" s="68">
        <v>25</v>
      </c>
      <c r="B32" s="7" t="s">
        <v>99</v>
      </c>
      <c r="C32" s="142" t="s">
        <v>100</v>
      </c>
      <c r="D32" s="61" t="s">
        <v>11</v>
      </c>
      <c r="E32" s="61" t="s">
        <v>12</v>
      </c>
      <c r="F32" s="58" t="s">
        <v>63</v>
      </c>
      <c r="G32" s="58" t="s">
        <v>9</v>
      </c>
      <c r="H32" s="76">
        <f>I32-66-66-66-66-66</f>
        <v>650</v>
      </c>
      <c r="I32" s="75">
        <f t="shared" si="0"/>
        <v>980</v>
      </c>
      <c r="J32" s="12">
        <v>28</v>
      </c>
      <c r="K32" s="12">
        <v>28</v>
      </c>
      <c r="L32" s="12">
        <v>28</v>
      </c>
      <c r="M32" s="12">
        <v>28</v>
      </c>
      <c r="N32" s="56">
        <v>28</v>
      </c>
      <c r="O32" s="20">
        <v>24</v>
      </c>
      <c r="P32" s="13">
        <v>24</v>
      </c>
      <c r="Q32" s="19">
        <v>25</v>
      </c>
      <c r="R32" s="93">
        <v>66</v>
      </c>
      <c r="S32" s="46">
        <v>66</v>
      </c>
      <c r="T32" s="46">
        <v>66</v>
      </c>
      <c r="U32" s="46">
        <v>66</v>
      </c>
      <c r="V32" s="46">
        <v>66</v>
      </c>
      <c r="W32" s="21">
        <v>66</v>
      </c>
      <c r="X32" s="13">
        <v>26</v>
      </c>
      <c r="Y32" s="13">
        <v>29</v>
      </c>
      <c r="Z32" s="13">
        <v>29</v>
      </c>
      <c r="AA32" s="13">
        <v>30</v>
      </c>
      <c r="AB32" s="19">
        <v>23</v>
      </c>
      <c r="AC32" s="137">
        <v>22</v>
      </c>
      <c r="AD32" s="138">
        <v>20</v>
      </c>
      <c r="AE32" s="138">
        <v>18</v>
      </c>
      <c r="AF32" s="138">
        <v>12</v>
      </c>
      <c r="AG32" s="138">
        <v>20</v>
      </c>
      <c r="AH32" s="138">
        <v>21</v>
      </c>
      <c r="AI32" s="139">
        <v>23</v>
      </c>
      <c r="AJ32" s="138">
        <v>15</v>
      </c>
      <c r="AK32" s="138">
        <v>21</v>
      </c>
      <c r="AL32" s="138">
        <v>18</v>
      </c>
      <c r="AM32" s="138">
        <v>22</v>
      </c>
      <c r="AN32" s="139">
        <v>22</v>
      </c>
    </row>
    <row r="33" spans="1:40">
      <c r="A33" s="68">
        <v>26</v>
      </c>
      <c r="B33" s="7" t="s">
        <v>97</v>
      </c>
      <c r="C33" s="79" t="s">
        <v>98</v>
      </c>
      <c r="D33" s="64" t="s">
        <v>11</v>
      </c>
      <c r="E33" s="64" t="s">
        <v>12</v>
      </c>
      <c r="F33" s="8" t="s">
        <v>63</v>
      </c>
      <c r="G33" s="8" t="s">
        <v>9</v>
      </c>
      <c r="H33" s="76">
        <f>I33-66-66-66-66-66</f>
        <v>650</v>
      </c>
      <c r="I33" s="75">
        <f t="shared" si="0"/>
        <v>980</v>
      </c>
      <c r="J33" s="12">
        <v>28</v>
      </c>
      <c r="K33" s="12">
        <v>28</v>
      </c>
      <c r="L33" s="12">
        <v>28</v>
      </c>
      <c r="M33" s="12">
        <v>21</v>
      </c>
      <c r="N33" s="56">
        <v>21</v>
      </c>
      <c r="O33" s="20">
        <v>27</v>
      </c>
      <c r="P33" s="13">
        <v>26</v>
      </c>
      <c r="Q33" s="19">
        <v>23</v>
      </c>
      <c r="R33" s="93">
        <v>66</v>
      </c>
      <c r="S33" s="46">
        <v>66</v>
      </c>
      <c r="T33" s="46">
        <v>66</v>
      </c>
      <c r="U33" s="46">
        <v>66</v>
      </c>
      <c r="V33" s="46">
        <v>66</v>
      </c>
      <c r="W33" s="21">
        <v>66</v>
      </c>
      <c r="X33" s="13">
        <v>28</v>
      </c>
      <c r="Y33" s="13">
        <v>28</v>
      </c>
      <c r="Z33" s="13">
        <v>23</v>
      </c>
      <c r="AA33" s="13">
        <v>26</v>
      </c>
      <c r="AB33" s="19">
        <v>24</v>
      </c>
      <c r="AC33" s="137">
        <v>21</v>
      </c>
      <c r="AD33" s="138">
        <v>21</v>
      </c>
      <c r="AE33" s="138">
        <v>23</v>
      </c>
      <c r="AF33" s="138">
        <v>22</v>
      </c>
      <c r="AG33" s="138">
        <v>22</v>
      </c>
      <c r="AH33" s="138">
        <v>27</v>
      </c>
      <c r="AI33" s="139">
        <v>22</v>
      </c>
      <c r="AJ33" s="138">
        <v>20</v>
      </c>
      <c r="AK33" s="138">
        <v>16</v>
      </c>
      <c r="AL33" s="138">
        <v>17</v>
      </c>
      <c r="AM33" s="138">
        <v>21</v>
      </c>
      <c r="AN33" s="139">
        <v>21</v>
      </c>
    </row>
    <row r="34" spans="1:40">
      <c r="A34" s="68">
        <v>27</v>
      </c>
      <c r="B34" s="57" t="s">
        <v>425</v>
      </c>
      <c r="C34" s="126" t="s">
        <v>404</v>
      </c>
      <c r="D34" s="61" t="s">
        <v>7</v>
      </c>
      <c r="E34" s="61" t="s">
        <v>8</v>
      </c>
      <c r="F34" s="58" t="s">
        <v>426</v>
      </c>
      <c r="G34" s="58" t="s">
        <v>13</v>
      </c>
      <c r="H34" s="76">
        <f>I34-66-66-66-66-66</f>
        <v>685</v>
      </c>
      <c r="I34" s="75">
        <f t="shared" si="0"/>
        <v>1015</v>
      </c>
      <c r="J34" s="46">
        <v>28</v>
      </c>
      <c r="K34" s="46">
        <v>28</v>
      </c>
      <c r="L34" s="46">
        <v>28</v>
      </c>
      <c r="M34" s="46">
        <v>28</v>
      </c>
      <c r="N34" s="21">
        <v>28</v>
      </c>
      <c r="O34" s="39">
        <v>28</v>
      </c>
      <c r="P34" s="46">
        <v>28</v>
      </c>
      <c r="Q34" s="21">
        <v>28</v>
      </c>
      <c r="R34" s="93">
        <v>66</v>
      </c>
      <c r="S34" s="46">
        <v>66</v>
      </c>
      <c r="T34" s="46">
        <v>66</v>
      </c>
      <c r="U34" s="46">
        <v>66</v>
      </c>
      <c r="V34" s="46">
        <v>66</v>
      </c>
      <c r="W34" s="21">
        <v>66</v>
      </c>
      <c r="X34" s="20">
        <v>19</v>
      </c>
      <c r="Y34" s="13">
        <v>13</v>
      </c>
      <c r="Z34" s="13">
        <v>13</v>
      </c>
      <c r="AA34" s="13">
        <v>4</v>
      </c>
      <c r="AB34" s="19">
        <v>30</v>
      </c>
      <c r="AC34" s="140">
        <v>28</v>
      </c>
      <c r="AD34" s="132">
        <v>28</v>
      </c>
      <c r="AE34" s="132">
        <v>28</v>
      </c>
      <c r="AF34" s="132">
        <v>28</v>
      </c>
      <c r="AG34" s="132">
        <v>28</v>
      </c>
      <c r="AH34" s="132">
        <v>28</v>
      </c>
      <c r="AI34" s="133">
        <v>28</v>
      </c>
      <c r="AJ34" s="39">
        <v>24</v>
      </c>
      <c r="AK34" s="143">
        <v>24</v>
      </c>
      <c r="AL34" s="46">
        <v>24</v>
      </c>
      <c r="AM34" s="143">
        <v>24</v>
      </c>
      <c r="AN34" s="21">
        <v>24</v>
      </c>
    </row>
    <row r="35" spans="1:40">
      <c r="A35" s="68">
        <v>28</v>
      </c>
      <c r="B35" s="57" t="s">
        <v>87</v>
      </c>
      <c r="C35" s="80" t="s">
        <v>88</v>
      </c>
      <c r="D35" s="64" t="s">
        <v>11</v>
      </c>
      <c r="E35" s="64" t="s">
        <v>8</v>
      </c>
      <c r="F35" s="8" t="s">
        <v>81</v>
      </c>
      <c r="G35" s="8" t="s">
        <v>9</v>
      </c>
      <c r="H35" s="76">
        <f>I35-66-66-66-66-63</f>
        <v>688</v>
      </c>
      <c r="I35" s="71">
        <f t="shared" si="0"/>
        <v>1015</v>
      </c>
      <c r="J35" s="131">
        <v>20</v>
      </c>
      <c r="K35" s="12">
        <v>28</v>
      </c>
      <c r="L35" s="12">
        <v>28</v>
      </c>
      <c r="M35" s="12">
        <v>28</v>
      </c>
      <c r="N35" s="56">
        <v>28</v>
      </c>
      <c r="O35" s="20">
        <v>26</v>
      </c>
      <c r="P35" s="13">
        <v>25</v>
      </c>
      <c r="Q35" s="19">
        <v>26</v>
      </c>
      <c r="R35" s="90">
        <v>61</v>
      </c>
      <c r="S35" s="91">
        <v>63</v>
      </c>
      <c r="T35" s="91">
        <v>66</v>
      </c>
      <c r="U35" s="91">
        <v>66</v>
      </c>
      <c r="V35" s="91">
        <v>66</v>
      </c>
      <c r="W35" s="92">
        <v>66</v>
      </c>
      <c r="X35" s="13">
        <v>24</v>
      </c>
      <c r="Y35" s="13">
        <v>26</v>
      </c>
      <c r="Z35" s="13">
        <v>27</v>
      </c>
      <c r="AA35" s="13">
        <v>27</v>
      </c>
      <c r="AB35" s="19">
        <v>30</v>
      </c>
      <c r="AC35" s="140">
        <v>28</v>
      </c>
      <c r="AD35" s="132">
        <v>28</v>
      </c>
      <c r="AE35" s="132">
        <v>28</v>
      </c>
      <c r="AF35" s="132">
        <v>28</v>
      </c>
      <c r="AG35" s="132">
        <v>28</v>
      </c>
      <c r="AH35" s="132">
        <v>28</v>
      </c>
      <c r="AI35" s="133">
        <v>28</v>
      </c>
      <c r="AJ35" s="145">
        <v>13</v>
      </c>
      <c r="AK35" s="146">
        <v>20</v>
      </c>
      <c r="AL35" s="138">
        <v>15</v>
      </c>
      <c r="AM35" s="146">
        <v>20</v>
      </c>
      <c r="AN35" s="139">
        <v>20</v>
      </c>
    </row>
    <row r="36" spans="1:40">
      <c r="A36" s="68">
        <v>29</v>
      </c>
      <c r="B36" s="57" t="s">
        <v>414</v>
      </c>
      <c r="C36" s="126" t="s">
        <v>415</v>
      </c>
      <c r="D36" s="61" t="s">
        <v>11</v>
      </c>
      <c r="E36" s="61" t="s">
        <v>8</v>
      </c>
      <c r="F36" s="58" t="s">
        <v>90</v>
      </c>
      <c r="G36" s="58" t="s">
        <v>9</v>
      </c>
      <c r="H36" s="76">
        <f t="shared" ref="H36:H42" si="1">I36-66-66-66-66-66</f>
        <v>692</v>
      </c>
      <c r="I36" s="71">
        <f t="shared" si="0"/>
        <v>1022</v>
      </c>
      <c r="J36" s="39">
        <v>28</v>
      </c>
      <c r="K36" s="46">
        <v>28</v>
      </c>
      <c r="L36" s="46">
        <v>28</v>
      </c>
      <c r="M36" s="46">
        <v>28</v>
      </c>
      <c r="N36" s="21">
        <v>28</v>
      </c>
      <c r="O36" s="39">
        <v>28</v>
      </c>
      <c r="P36" s="46">
        <v>28</v>
      </c>
      <c r="Q36" s="21">
        <v>28</v>
      </c>
      <c r="R36" s="93">
        <v>66</v>
      </c>
      <c r="S36" s="46">
        <v>66</v>
      </c>
      <c r="T36" s="46">
        <v>66</v>
      </c>
      <c r="U36" s="46">
        <v>66</v>
      </c>
      <c r="V36" s="46">
        <v>66</v>
      </c>
      <c r="W36" s="21">
        <v>66</v>
      </c>
      <c r="X36" s="13">
        <v>25</v>
      </c>
      <c r="Y36" s="13">
        <v>22</v>
      </c>
      <c r="Z36" s="13">
        <v>26</v>
      </c>
      <c r="AA36" s="13">
        <v>28</v>
      </c>
      <c r="AB36" s="19">
        <v>25</v>
      </c>
      <c r="AC36" s="137">
        <v>23</v>
      </c>
      <c r="AD36" s="138">
        <v>22</v>
      </c>
      <c r="AE36" s="138">
        <v>25</v>
      </c>
      <c r="AF36" s="138">
        <v>25</v>
      </c>
      <c r="AG36" s="138">
        <v>25</v>
      </c>
      <c r="AH36" s="138">
        <v>25</v>
      </c>
      <c r="AI36" s="139">
        <v>27</v>
      </c>
      <c r="AJ36" s="138">
        <v>21</v>
      </c>
      <c r="AK36" s="138">
        <v>23</v>
      </c>
      <c r="AL36" s="138">
        <v>14</v>
      </c>
      <c r="AM36" s="138">
        <v>23</v>
      </c>
      <c r="AN36" s="139">
        <v>23</v>
      </c>
    </row>
    <row r="37" spans="1:40">
      <c r="A37" s="68">
        <v>30</v>
      </c>
      <c r="B37" s="57" t="s">
        <v>117</v>
      </c>
      <c r="C37" s="81" t="s">
        <v>118</v>
      </c>
      <c r="D37" s="61" t="s">
        <v>7</v>
      </c>
      <c r="E37" s="61" t="s">
        <v>12</v>
      </c>
      <c r="F37" s="58" t="s">
        <v>113</v>
      </c>
      <c r="G37" s="58" t="s">
        <v>114</v>
      </c>
      <c r="H37" s="76">
        <f t="shared" si="1"/>
        <v>705</v>
      </c>
      <c r="I37" s="71">
        <f t="shared" si="0"/>
        <v>1035</v>
      </c>
      <c r="J37" s="39">
        <v>28</v>
      </c>
      <c r="K37" s="46">
        <v>28</v>
      </c>
      <c r="L37" s="46">
        <v>28</v>
      </c>
      <c r="M37" s="46">
        <v>28</v>
      </c>
      <c r="N37" s="21">
        <v>28</v>
      </c>
      <c r="O37" s="20">
        <v>12</v>
      </c>
      <c r="P37" s="13">
        <v>14</v>
      </c>
      <c r="Q37" s="19">
        <v>7</v>
      </c>
      <c r="R37" s="93">
        <v>66</v>
      </c>
      <c r="S37" s="46">
        <v>66</v>
      </c>
      <c r="T37" s="46">
        <v>66</v>
      </c>
      <c r="U37" s="46">
        <v>66</v>
      </c>
      <c r="V37" s="46">
        <v>66</v>
      </c>
      <c r="W37" s="21">
        <v>66</v>
      </c>
      <c r="X37" s="46">
        <v>30</v>
      </c>
      <c r="Y37" s="46">
        <v>30</v>
      </c>
      <c r="Z37" s="46">
        <v>30</v>
      </c>
      <c r="AA37" s="46">
        <v>30</v>
      </c>
      <c r="AB37" s="21">
        <v>30</v>
      </c>
      <c r="AC37" s="140">
        <v>28</v>
      </c>
      <c r="AD37" s="132">
        <v>28</v>
      </c>
      <c r="AE37" s="132">
        <v>28</v>
      </c>
      <c r="AF37" s="132">
        <v>28</v>
      </c>
      <c r="AG37" s="132">
        <v>28</v>
      </c>
      <c r="AH37" s="132">
        <v>28</v>
      </c>
      <c r="AI37" s="133">
        <v>28</v>
      </c>
      <c r="AJ37" s="39">
        <v>24</v>
      </c>
      <c r="AK37" s="143">
        <v>24</v>
      </c>
      <c r="AL37" s="46">
        <v>24</v>
      </c>
      <c r="AM37" s="143">
        <v>24</v>
      </c>
      <c r="AN37" s="21">
        <v>24</v>
      </c>
    </row>
    <row r="38" spans="1:40">
      <c r="A38" s="68">
        <v>31</v>
      </c>
      <c r="B38" s="57" t="s">
        <v>409</v>
      </c>
      <c r="C38" s="126" t="s">
        <v>410</v>
      </c>
      <c r="D38" s="61" t="s">
        <v>11</v>
      </c>
      <c r="E38" s="61" t="s">
        <v>12</v>
      </c>
      <c r="F38" s="58" t="s">
        <v>82</v>
      </c>
      <c r="G38" s="58" t="s">
        <v>13</v>
      </c>
      <c r="H38" s="76">
        <f t="shared" si="1"/>
        <v>711</v>
      </c>
      <c r="I38" s="71">
        <f t="shared" si="0"/>
        <v>1041</v>
      </c>
      <c r="J38" s="46">
        <v>28</v>
      </c>
      <c r="K38" s="46">
        <v>28</v>
      </c>
      <c r="L38" s="46">
        <v>28</v>
      </c>
      <c r="M38" s="46">
        <v>28</v>
      </c>
      <c r="N38" s="21">
        <v>28</v>
      </c>
      <c r="O38" s="39">
        <v>28</v>
      </c>
      <c r="P38" s="46">
        <v>28</v>
      </c>
      <c r="Q38" s="21">
        <v>28</v>
      </c>
      <c r="R38" s="93">
        <v>66</v>
      </c>
      <c r="S38" s="46">
        <v>66</v>
      </c>
      <c r="T38" s="46">
        <v>66</v>
      </c>
      <c r="U38" s="46">
        <v>66</v>
      </c>
      <c r="V38" s="46">
        <v>66</v>
      </c>
      <c r="W38" s="21">
        <v>66</v>
      </c>
      <c r="X38" s="13">
        <v>16</v>
      </c>
      <c r="Y38" s="13">
        <v>20</v>
      </c>
      <c r="Z38" s="13">
        <v>19</v>
      </c>
      <c r="AA38" s="13">
        <v>24</v>
      </c>
      <c r="AB38" s="19">
        <v>26</v>
      </c>
      <c r="AC38" s="140">
        <v>28</v>
      </c>
      <c r="AD38" s="132">
        <v>28</v>
      </c>
      <c r="AE38" s="132">
        <v>28</v>
      </c>
      <c r="AF38" s="132">
        <v>28</v>
      </c>
      <c r="AG38" s="132">
        <v>28</v>
      </c>
      <c r="AH38" s="132">
        <v>28</v>
      </c>
      <c r="AI38" s="133">
        <v>28</v>
      </c>
      <c r="AJ38" s="39">
        <v>24</v>
      </c>
      <c r="AK38" s="143">
        <v>24</v>
      </c>
      <c r="AL38" s="46">
        <v>24</v>
      </c>
      <c r="AM38" s="143">
        <v>24</v>
      </c>
      <c r="AN38" s="21">
        <v>24</v>
      </c>
    </row>
    <row r="39" spans="1:40">
      <c r="A39" s="68">
        <v>32</v>
      </c>
      <c r="B39" s="57" t="s">
        <v>465</v>
      </c>
      <c r="C39" s="80" t="s">
        <v>466</v>
      </c>
      <c r="D39" s="64" t="s">
        <v>11</v>
      </c>
      <c r="E39" s="64" t="s">
        <v>8</v>
      </c>
      <c r="F39" s="8" t="s">
        <v>467</v>
      </c>
      <c r="G39" s="8" t="s">
        <v>468</v>
      </c>
      <c r="H39" s="76">
        <f t="shared" si="1"/>
        <v>713</v>
      </c>
      <c r="I39" s="71">
        <f t="shared" si="0"/>
        <v>1043</v>
      </c>
      <c r="J39" s="12">
        <v>28</v>
      </c>
      <c r="K39" s="12">
        <v>28</v>
      </c>
      <c r="L39" s="12">
        <v>28</v>
      </c>
      <c r="M39" s="12">
        <v>28</v>
      </c>
      <c r="N39" s="56">
        <v>28</v>
      </c>
      <c r="O39" s="20">
        <v>25</v>
      </c>
      <c r="P39" s="13">
        <v>21</v>
      </c>
      <c r="Q39" s="19">
        <v>24</v>
      </c>
      <c r="R39" s="93">
        <v>66</v>
      </c>
      <c r="S39" s="46">
        <v>66</v>
      </c>
      <c r="T39" s="46">
        <v>66</v>
      </c>
      <c r="U39" s="46">
        <v>66</v>
      </c>
      <c r="V39" s="46">
        <v>66</v>
      </c>
      <c r="W39" s="21">
        <v>66</v>
      </c>
      <c r="X39" s="46">
        <v>30</v>
      </c>
      <c r="Y39" s="46">
        <v>30</v>
      </c>
      <c r="Z39" s="46">
        <v>30</v>
      </c>
      <c r="AA39" s="46">
        <v>30</v>
      </c>
      <c r="AB39" s="21">
        <v>30</v>
      </c>
      <c r="AC39" s="137">
        <v>27</v>
      </c>
      <c r="AD39" s="138">
        <v>27</v>
      </c>
      <c r="AE39" s="138">
        <v>24</v>
      </c>
      <c r="AF39" s="138">
        <v>23</v>
      </c>
      <c r="AG39" s="138">
        <v>23</v>
      </c>
      <c r="AH39" s="138">
        <v>22</v>
      </c>
      <c r="AI39" s="139">
        <v>21</v>
      </c>
      <c r="AJ39" s="46">
        <v>24</v>
      </c>
      <c r="AK39" s="46">
        <v>24</v>
      </c>
      <c r="AL39" s="46">
        <v>24</v>
      </c>
      <c r="AM39" s="46">
        <v>24</v>
      </c>
      <c r="AN39" s="21">
        <v>24</v>
      </c>
    </row>
    <row r="40" spans="1:40">
      <c r="A40" s="68">
        <v>33</v>
      </c>
      <c r="B40" s="57" t="s">
        <v>411</v>
      </c>
      <c r="C40" s="126" t="s">
        <v>412</v>
      </c>
      <c r="D40" s="61" t="s">
        <v>7</v>
      </c>
      <c r="E40" s="61" t="s">
        <v>8</v>
      </c>
      <c r="F40" s="58" t="s">
        <v>427</v>
      </c>
      <c r="G40" s="58" t="s">
        <v>13</v>
      </c>
      <c r="H40" s="76">
        <f t="shared" si="1"/>
        <v>717</v>
      </c>
      <c r="I40" s="71">
        <f t="shared" si="0"/>
        <v>1047</v>
      </c>
      <c r="J40" s="46">
        <v>28</v>
      </c>
      <c r="K40" s="46">
        <v>28</v>
      </c>
      <c r="L40" s="46">
        <v>28</v>
      </c>
      <c r="M40" s="46">
        <v>28</v>
      </c>
      <c r="N40" s="21">
        <v>28</v>
      </c>
      <c r="O40" s="39">
        <v>28</v>
      </c>
      <c r="P40" s="46">
        <v>28</v>
      </c>
      <c r="Q40" s="21">
        <v>28</v>
      </c>
      <c r="R40" s="93">
        <v>66</v>
      </c>
      <c r="S40" s="46">
        <v>66</v>
      </c>
      <c r="T40" s="46">
        <v>66</v>
      </c>
      <c r="U40" s="46">
        <v>66</v>
      </c>
      <c r="V40" s="46">
        <v>66</v>
      </c>
      <c r="W40" s="21">
        <v>66</v>
      </c>
      <c r="X40" s="13">
        <v>21</v>
      </c>
      <c r="Y40" s="13">
        <v>17</v>
      </c>
      <c r="Z40" s="13">
        <v>21</v>
      </c>
      <c r="AA40" s="13">
        <v>25</v>
      </c>
      <c r="AB40" s="19">
        <v>27</v>
      </c>
      <c r="AC40" s="140">
        <v>28</v>
      </c>
      <c r="AD40" s="132">
        <v>28</v>
      </c>
      <c r="AE40" s="132">
        <v>28</v>
      </c>
      <c r="AF40" s="132">
        <v>28</v>
      </c>
      <c r="AG40" s="132">
        <v>28</v>
      </c>
      <c r="AH40" s="132">
        <v>28</v>
      </c>
      <c r="AI40" s="133">
        <v>28</v>
      </c>
      <c r="AJ40" s="39">
        <v>24</v>
      </c>
      <c r="AK40" s="143">
        <v>24</v>
      </c>
      <c r="AL40" s="46">
        <v>24</v>
      </c>
      <c r="AM40" s="143">
        <v>24</v>
      </c>
      <c r="AN40" s="21">
        <v>24</v>
      </c>
    </row>
    <row r="41" spans="1:40">
      <c r="A41" s="68">
        <v>34</v>
      </c>
      <c r="B41" s="57" t="s">
        <v>469</v>
      </c>
      <c r="C41" s="80" t="s">
        <v>470</v>
      </c>
      <c r="D41" s="64" t="s">
        <v>7</v>
      </c>
      <c r="E41" s="64" t="s">
        <v>12</v>
      </c>
      <c r="F41" s="8" t="s">
        <v>467</v>
      </c>
      <c r="G41" s="8" t="s">
        <v>468</v>
      </c>
      <c r="H41" s="76">
        <f t="shared" si="1"/>
        <v>717</v>
      </c>
      <c r="I41" s="71">
        <f t="shared" si="0"/>
        <v>1047</v>
      </c>
      <c r="J41" s="12">
        <v>28</v>
      </c>
      <c r="K41" s="12">
        <v>28</v>
      </c>
      <c r="L41" s="12">
        <v>28</v>
      </c>
      <c r="M41" s="12">
        <v>28</v>
      </c>
      <c r="N41" s="56">
        <v>28</v>
      </c>
      <c r="O41" s="20">
        <v>25</v>
      </c>
      <c r="P41" s="13">
        <v>21</v>
      </c>
      <c r="Q41" s="19">
        <v>24</v>
      </c>
      <c r="R41" s="93">
        <v>66</v>
      </c>
      <c r="S41" s="46">
        <v>66</v>
      </c>
      <c r="T41" s="46">
        <v>66</v>
      </c>
      <c r="U41" s="46">
        <v>66</v>
      </c>
      <c r="V41" s="46">
        <v>66</v>
      </c>
      <c r="W41" s="21">
        <v>66</v>
      </c>
      <c r="X41" s="46">
        <v>30</v>
      </c>
      <c r="Y41" s="46">
        <v>30</v>
      </c>
      <c r="Z41" s="46">
        <v>30</v>
      </c>
      <c r="AA41" s="46">
        <v>30</v>
      </c>
      <c r="AB41" s="21">
        <v>30</v>
      </c>
      <c r="AC41" s="137">
        <v>27</v>
      </c>
      <c r="AD41" s="138">
        <v>27</v>
      </c>
      <c r="AE41" s="138">
        <v>22</v>
      </c>
      <c r="AF41" s="138">
        <v>24</v>
      </c>
      <c r="AG41" s="138">
        <v>24</v>
      </c>
      <c r="AH41" s="138">
        <v>23</v>
      </c>
      <c r="AI41" s="139">
        <v>24</v>
      </c>
      <c r="AJ41" s="39">
        <v>24</v>
      </c>
      <c r="AK41" s="143">
        <v>24</v>
      </c>
      <c r="AL41" s="46">
        <v>24</v>
      </c>
      <c r="AM41" s="143">
        <v>24</v>
      </c>
      <c r="AN41" s="21">
        <v>24</v>
      </c>
    </row>
    <row r="42" spans="1:40">
      <c r="A42" s="68">
        <v>35</v>
      </c>
      <c r="B42" s="57" t="s">
        <v>471</v>
      </c>
      <c r="C42" s="80" t="s">
        <v>472</v>
      </c>
      <c r="D42" s="64" t="s">
        <v>11</v>
      </c>
      <c r="E42" s="64" t="s">
        <v>12</v>
      </c>
      <c r="F42" s="8" t="s">
        <v>467</v>
      </c>
      <c r="G42" s="8" t="s">
        <v>468</v>
      </c>
      <c r="H42" s="76">
        <f t="shared" si="1"/>
        <v>727</v>
      </c>
      <c r="I42" s="71">
        <f t="shared" si="0"/>
        <v>1057</v>
      </c>
      <c r="J42" s="12">
        <v>28</v>
      </c>
      <c r="K42" s="12">
        <v>28</v>
      </c>
      <c r="L42" s="12">
        <v>28</v>
      </c>
      <c r="M42" s="12">
        <v>28</v>
      </c>
      <c r="N42" s="56">
        <v>28</v>
      </c>
      <c r="O42" s="20">
        <v>25</v>
      </c>
      <c r="P42" s="13">
        <v>21</v>
      </c>
      <c r="Q42" s="19">
        <v>24</v>
      </c>
      <c r="R42" s="93">
        <v>66</v>
      </c>
      <c r="S42" s="46">
        <v>66</v>
      </c>
      <c r="T42" s="46">
        <v>66</v>
      </c>
      <c r="U42" s="46">
        <v>66</v>
      </c>
      <c r="V42" s="46">
        <v>66</v>
      </c>
      <c r="W42" s="21">
        <v>66</v>
      </c>
      <c r="X42" s="46">
        <v>30</v>
      </c>
      <c r="Y42" s="46">
        <v>30</v>
      </c>
      <c r="Z42" s="46">
        <v>30</v>
      </c>
      <c r="AA42" s="46">
        <v>30</v>
      </c>
      <c r="AB42" s="21">
        <v>30</v>
      </c>
      <c r="AC42" s="137">
        <v>27</v>
      </c>
      <c r="AD42" s="138">
        <v>27</v>
      </c>
      <c r="AE42" s="138">
        <v>26</v>
      </c>
      <c r="AF42" s="138">
        <v>26</v>
      </c>
      <c r="AG42" s="138">
        <v>26</v>
      </c>
      <c r="AH42" s="138">
        <v>24</v>
      </c>
      <c r="AI42" s="139">
        <v>25</v>
      </c>
      <c r="AJ42" s="39">
        <v>24</v>
      </c>
      <c r="AK42" s="143">
        <v>24</v>
      </c>
      <c r="AL42" s="46">
        <v>24</v>
      </c>
      <c r="AM42" s="143">
        <v>24</v>
      </c>
      <c r="AN42" s="21">
        <v>24</v>
      </c>
    </row>
    <row r="43" spans="1:40">
      <c r="A43" s="68">
        <v>36</v>
      </c>
      <c r="B43" s="57" t="s">
        <v>91</v>
      </c>
      <c r="C43" s="80" t="s">
        <v>92</v>
      </c>
      <c r="D43" s="64" t="s">
        <v>7</v>
      </c>
      <c r="E43" s="64" t="s">
        <v>12</v>
      </c>
      <c r="F43" s="8" t="s">
        <v>381</v>
      </c>
      <c r="G43" s="8" t="s">
        <v>94</v>
      </c>
      <c r="H43" s="76">
        <f>I43-66-62-61-61-57</f>
        <v>731</v>
      </c>
      <c r="I43" s="71">
        <f t="shared" si="0"/>
        <v>1038</v>
      </c>
      <c r="J43" s="12">
        <v>28</v>
      </c>
      <c r="K43" s="12">
        <v>28</v>
      </c>
      <c r="L43" s="12">
        <v>28</v>
      </c>
      <c r="M43" s="12">
        <v>20</v>
      </c>
      <c r="N43" s="56">
        <v>20</v>
      </c>
      <c r="O43" s="39">
        <v>28</v>
      </c>
      <c r="P43" s="46">
        <v>28</v>
      </c>
      <c r="Q43" s="21">
        <v>28</v>
      </c>
      <c r="R43" s="90">
        <v>57</v>
      </c>
      <c r="S43" s="91">
        <v>61</v>
      </c>
      <c r="T43" s="91">
        <v>66</v>
      </c>
      <c r="U43" s="91">
        <v>62</v>
      </c>
      <c r="V43" s="91">
        <v>61</v>
      </c>
      <c r="W43" s="92">
        <v>57</v>
      </c>
      <c r="X43" s="46">
        <v>30</v>
      </c>
      <c r="Y43" s="46">
        <v>30</v>
      </c>
      <c r="Z43" s="46">
        <v>30</v>
      </c>
      <c r="AA43" s="46">
        <v>30</v>
      </c>
      <c r="AB43" s="21">
        <v>30</v>
      </c>
      <c r="AC43" s="140">
        <v>28</v>
      </c>
      <c r="AD43" s="132">
        <v>28</v>
      </c>
      <c r="AE43" s="132">
        <v>28</v>
      </c>
      <c r="AF43" s="132">
        <v>28</v>
      </c>
      <c r="AG43" s="132">
        <v>28</v>
      </c>
      <c r="AH43" s="132">
        <v>28</v>
      </c>
      <c r="AI43" s="133">
        <v>28</v>
      </c>
      <c r="AJ43" s="39">
        <v>24</v>
      </c>
      <c r="AK43" s="143">
        <v>24</v>
      </c>
      <c r="AL43" s="46">
        <v>24</v>
      </c>
      <c r="AM43" s="143">
        <v>24</v>
      </c>
      <c r="AN43" s="21">
        <v>24</v>
      </c>
    </row>
    <row r="44" spans="1:40">
      <c r="A44" s="68">
        <v>37</v>
      </c>
      <c r="B44" s="57" t="s">
        <v>86</v>
      </c>
      <c r="C44" s="80" t="s">
        <v>46</v>
      </c>
      <c r="D44" s="64" t="s">
        <v>7</v>
      </c>
      <c r="E44" s="64" t="s">
        <v>8</v>
      </c>
      <c r="F44" s="8" t="s">
        <v>63</v>
      </c>
      <c r="G44" s="8" t="s">
        <v>9</v>
      </c>
      <c r="H44" s="76">
        <f>I44-66-66-66-66-66</f>
        <v>736</v>
      </c>
      <c r="I44" s="71">
        <f t="shared" si="0"/>
        <v>1066</v>
      </c>
      <c r="J44" s="12">
        <v>21</v>
      </c>
      <c r="K44" s="12">
        <v>28</v>
      </c>
      <c r="L44" s="12">
        <v>15</v>
      </c>
      <c r="M44" s="12">
        <v>28</v>
      </c>
      <c r="N44" s="56">
        <v>28</v>
      </c>
      <c r="O44" s="39">
        <v>28</v>
      </c>
      <c r="P44" s="46">
        <v>28</v>
      </c>
      <c r="Q44" s="21">
        <v>28</v>
      </c>
      <c r="R44" s="93">
        <v>66</v>
      </c>
      <c r="S44" s="46">
        <v>66</v>
      </c>
      <c r="T44" s="46">
        <v>66</v>
      </c>
      <c r="U44" s="46">
        <v>66</v>
      </c>
      <c r="V44" s="46">
        <v>66</v>
      </c>
      <c r="W44" s="21">
        <v>66</v>
      </c>
      <c r="X44" s="46">
        <v>30</v>
      </c>
      <c r="Y44" s="46">
        <v>30</v>
      </c>
      <c r="Z44" s="46">
        <v>30</v>
      </c>
      <c r="AA44" s="46">
        <v>30</v>
      </c>
      <c r="AB44" s="21">
        <v>30</v>
      </c>
      <c r="AC44" s="140">
        <v>28</v>
      </c>
      <c r="AD44" s="132">
        <v>28</v>
      </c>
      <c r="AE44" s="132">
        <v>28</v>
      </c>
      <c r="AF44" s="132">
        <v>28</v>
      </c>
      <c r="AG44" s="132">
        <v>28</v>
      </c>
      <c r="AH44" s="132">
        <v>28</v>
      </c>
      <c r="AI44" s="133">
        <v>28</v>
      </c>
      <c r="AJ44" s="39">
        <v>24</v>
      </c>
      <c r="AK44" s="143">
        <v>24</v>
      </c>
      <c r="AL44" s="46">
        <v>24</v>
      </c>
      <c r="AM44" s="143">
        <v>24</v>
      </c>
      <c r="AN44" s="21">
        <v>24</v>
      </c>
    </row>
    <row r="45" spans="1:40">
      <c r="A45" s="69">
        <v>38</v>
      </c>
      <c r="B45" s="60" t="s">
        <v>89</v>
      </c>
      <c r="C45" s="144" t="s">
        <v>47</v>
      </c>
      <c r="D45" s="63" t="s">
        <v>7</v>
      </c>
      <c r="E45" s="63" t="s">
        <v>8</v>
      </c>
      <c r="F45" s="62" t="s">
        <v>90</v>
      </c>
      <c r="G45" s="62" t="s">
        <v>9</v>
      </c>
      <c r="H45" s="77">
        <f>I45-66-66-66-66-66</f>
        <v>742</v>
      </c>
      <c r="I45" s="72">
        <f t="shared" si="0"/>
        <v>1072</v>
      </c>
      <c r="J45" s="12">
        <v>28</v>
      </c>
      <c r="K45" s="12">
        <v>28</v>
      </c>
      <c r="L45" s="12">
        <v>28</v>
      </c>
      <c r="M45" s="12">
        <v>28</v>
      </c>
      <c r="N45" s="56">
        <v>28</v>
      </c>
      <c r="O45" s="20">
        <v>25</v>
      </c>
      <c r="P45" s="13">
        <v>21</v>
      </c>
      <c r="Q45" s="19">
        <v>24</v>
      </c>
      <c r="R45" s="93">
        <v>66</v>
      </c>
      <c r="S45" s="46">
        <v>66</v>
      </c>
      <c r="T45" s="46">
        <v>66</v>
      </c>
      <c r="U45" s="46">
        <v>66</v>
      </c>
      <c r="V45" s="46">
        <v>66</v>
      </c>
      <c r="W45" s="21">
        <v>66</v>
      </c>
      <c r="X45" s="46">
        <v>30</v>
      </c>
      <c r="Y45" s="46">
        <v>30</v>
      </c>
      <c r="Z45" s="46">
        <v>30</v>
      </c>
      <c r="AA45" s="46">
        <v>30</v>
      </c>
      <c r="AB45" s="21">
        <v>30</v>
      </c>
      <c r="AC45" s="140">
        <v>28</v>
      </c>
      <c r="AD45" s="132">
        <v>28</v>
      </c>
      <c r="AE45" s="132">
        <v>28</v>
      </c>
      <c r="AF45" s="132">
        <v>28</v>
      </c>
      <c r="AG45" s="132">
        <v>28</v>
      </c>
      <c r="AH45" s="132">
        <v>28</v>
      </c>
      <c r="AI45" s="133">
        <v>28</v>
      </c>
      <c r="AJ45" s="39">
        <v>24</v>
      </c>
      <c r="AK45" s="143">
        <v>24</v>
      </c>
      <c r="AL45" s="46">
        <v>24</v>
      </c>
      <c r="AM45" s="143">
        <v>24</v>
      </c>
      <c r="AN45" s="21">
        <v>24</v>
      </c>
    </row>
    <row r="46" spans="1:40">
      <c r="J46" s="47"/>
      <c r="K46" s="47"/>
      <c r="L46" s="47"/>
      <c r="M46" s="47"/>
      <c r="N46" s="47"/>
      <c r="O46" s="48"/>
      <c r="P46" s="48"/>
      <c r="Q46" s="48"/>
      <c r="R46" s="47"/>
      <c r="S46" s="47"/>
      <c r="T46" s="47"/>
      <c r="U46" s="47"/>
      <c r="V46" s="47"/>
      <c r="W46" s="47"/>
      <c r="X46" s="130"/>
      <c r="Y46" s="130"/>
      <c r="Z46" s="130"/>
      <c r="AA46" s="130"/>
      <c r="AB46" s="130"/>
      <c r="AC46" s="48"/>
      <c r="AD46" s="48"/>
      <c r="AE46" s="48"/>
      <c r="AF46" s="48"/>
      <c r="AG46" s="48"/>
      <c r="AH46" s="48"/>
      <c r="AI46" s="48"/>
      <c r="AJ46" s="47"/>
      <c r="AK46" s="47"/>
      <c r="AL46" s="47"/>
      <c r="AM46" s="47"/>
      <c r="AN46" s="47"/>
    </row>
    <row r="47" spans="1:40">
      <c r="J47" s="47"/>
      <c r="K47" s="47"/>
      <c r="L47" s="47"/>
      <c r="M47" s="47"/>
      <c r="N47" s="47"/>
      <c r="O47" s="48"/>
      <c r="P47" s="48"/>
      <c r="Q47" s="48"/>
      <c r="R47" s="47"/>
      <c r="S47" s="47"/>
      <c r="T47" s="47"/>
      <c r="U47" s="47"/>
      <c r="V47" s="47"/>
      <c r="W47" s="47"/>
      <c r="X47" s="130"/>
      <c r="Y47" s="130"/>
      <c r="Z47" s="130"/>
      <c r="AA47" s="130"/>
      <c r="AB47" s="130"/>
      <c r="AC47" s="48"/>
      <c r="AD47" s="48"/>
      <c r="AE47" s="48"/>
      <c r="AF47" s="48"/>
      <c r="AG47" s="48"/>
      <c r="AH47" s="48"/>
      <c r="AI47" s="48"/>
      <c r="AJ47" s="47"/>
      <c r="AK47" s="47"/>
      <c r="AL47" s="47"/>
      <c r="AM47" s="47"/>
      <c r="AN47" s="47"/>
    </row>
    <row r="48" spans="1:40">
      <c r="J48" s="47"/>
      <c r="K48" s="47"/>
      <c r="L48" s="47"/>
      <c r="M48" s="47"/>
      <c r="N48" s="47"/>
      <c r="O48" s="48"/>
      <c r="P48" s="48"/>
      <c r="Q48" s="48"/>
      <c r="R48" s="47"/>
      <c r="S48" s="47"/>
      <c r="T48" s="47"/>
      <c r="U48" s="47"/>
      <c r="V48" s="47"/>
      <c r="W48" s="47"/>
      <c r="X48" s="130"/>
      <c r="Y48" s="130"/>
      <c r="Z48" s="130"/>
      <c r="AA48" s="130"/>
      <c r="AB48" s="130"/>
      <c r="AC48" s="48"/>
      <c r="AD48" s="48"/>
      <c r="AE48" s="48"/>
      <c r="AF48" s="48"/>
      <c r="AG48" s="48"/>
      <c r="AH48" s="48"/>
      <c r="AI48" s="48"/>
      <c r="AJ48" s="47"/>
      <c r="AK48" s="47"/>
      <c r="AL48" s="47"/>
      <c r="AM48" s="47"/>
      <c r="AN48" s="47"/>
    </row>
    <row r="49" spans="1:40" ht="12.75">
      <c r="A49" s="1" t="s">
        <v>473</v>
      </c>
      <c r="J49" s="47"/>
      <c r="K49" s="47"/>
      <c r="L49" s="47"/>
      <c r="M49" s="47"/>
      <c r="N49" s="47"/>
      <c r="O49" s="48"/>
      <c r="P49" s="48"/>
      <c r="Q49" s="48"/>
      <c r="R49" s="47"/>
      <c r="S49" s="47"/>
      <c r="T49" s="47"/>
      <c r="U49" s="47"/>
      <c r="V49" s="47"/>
      <c r="W49" s="47"/>
      <c r="X49" s="130"/>
      <c r="Y49" s="130"/>
      <c r="Z49" s="130"/>
      <c r="AA49" s="130"/>
      <c r="AB49" s="130"/>
      <c r="AC49" s="48"/>
      <c r="AD49" s="48"/>
      <c r="AE49" s="48"/>
      <c r="AF49" s="48"/>
      <c r="AG49" s="48"/>
      <c r="AH49" s="48"/>
      <c r="AI49" s="48"/>
      <c r="AJ49" s="47"/>
      <c r="AK49" s="47"/>
      <c r="AL49" s="47"/>
      <c r="AM49" s="47"/>
      <c r="AN49" s="47"/>
    </row>
    <row r="50" spans="1:40">
      <c r="J50" s="47"/>
      <c r="K50" s="47"/>
      <c r="L50" s="47"/>
      <c r="M50" s="47"/>
      <c r="N50" s="47"/>
      <c r="O50" s="48"/>
      <c r="P50" s="48"/>
      <c r="Q50" s="48"/>
      <c r="R50" s="47"/>
      <c r="S50" s="47"/>
      <c r="T50" s="47"/>
      <c r="U50" s="47"/>
      <c r="V50" s="47"/>
      <c r="W50" s="47"/>
      <c r="X50" s="130"/>
      <c r="Y50" s="130"/>
      <c r="Z50" s="130"/>
      <c r="AA50" s="130"/>
      <c r="AB50" s="130"/>
      <c r="AC50" s="48"/>
      <c r="AD50" s="48"/>
      <c r="AE50" s="48"/>
      <c r="AF50" s="48"/>
      <c r="AG50" s="48"/>
      <c r="AH50" s="48"/>
      <c r="AI50" s="48"/>
      <c r="AJ50" s="47"/>
      <c r="AK50" s="47"/>
      <c r="AL50" s="47"/>
      <c r="AM50" s="47"/>
      <c r="AN50" s="47"/>
    </row>
    <row r="51" spans="1:40" ht="11.25" customHeight="1">
      <c r="A51" s="22" t="s">
        <v>48</v>
      </c>
      <c r="B51" s="23"/>
      <c r="C51" s="23"/>
      <c r="I51" s="30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147"/>
      <c r="AK51" s="147"/>
      <c r="AL51" s="147"/>
      <c r="AM51" s="147"/>
      <c r="AN51" s="147"/>
    </row>
    <row r="52" spans="1:40" ht="12" thickBot="1">
      <c r="A52" s="4" t="s">
        <v>0</v>
      </c>
      <c r="B52" s="4" t="s">
        <v>1</v>
      </c>
      <c r="C52" s="4" t="s">
        <v>2</v>
      </c>
      <c r="D52" s="65" t="s">
        <v>3</v>
      </c>
      <c r="E52" s="65" t="s">
        <v>4</v>
      </c>
      <c r="F52" s="10" t="s">
        <v>5</v>
      </c>
      <c r="G52" s="11" t="s">
        <v>6</v>
      </c>
      <c r="H52" s="70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12" thickTop="1">
      <c r="A53" s="66">
        <v>1</v>
      </c>
      <c r="B53" s="7" t="s">
        <v>35</v>
      </c>
      <c r="C53" s="80" t="s">
        <v>61</v>
      </c>
      <c r="D53" s="64" t="s">
        <v>7</v>
      </c>
      <c r="E53" s="64" t="s">
        <v>12</v>
      </c>
      <c r="F53" s="8" t="s">
        <v>62</v>
      </c>
      <c r="G53" s="8" t="s">
        <v>14</v>
      </c>
      <c r="H53" s="59"/>
      <c r="I53" s="31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3"/>
      <c r="AF53" s="33"/>
      <c r="AG53" s="33"/>
      <c r="AH53" s="34"/>
      <c r="AI53" s="34"/>
      <c r="AJ53" s="33"/>
      <c r="AK53" s="33"/>
      <c r="AL53" s="33"/>
      <c r="AM53" s="33"/>
      <c r="AN53" s="33"/>
    </row>
    <row r="54" spans="1:40">
      <c r="A54" s="67">
        <v>6</v>
      </c>
      <c r="B54" s="7" t="s">
        <v>76</v>
      </c>
      <c r="C54" s="79" t="s">
        <v>55</v>
      </c>
      <c r="D54" s="64" t="s">
        <v>7</v>
      </c>
      <c r="E54" s="64" t="s">
        <v>12</v>
      </c>
      <c r="F54" s="8" t="s">
        <v>63</v>
      </c>
      <c r="G54" s="8" t="s">
        <v>9</v>
      </c>
      <c r="H54" s="59"/>
      <c r="I54" s="3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3"/>
      <c r="AF54" s="33"/>
      <c r="AG54" s="33"/>
      <c r="AH54" s="34"/>
      <c r="AI54" s="34"/>
      <c r="AJ54" s="33"/>
      <c r="AK54" s="33"/>
      <c r="AL54" s="33"/>
      <c r="AM54" s="33"/>
      <c r="AN54" s="33"/>
    </row>
    <row r="55" spans="1:40">
      <c r="A55" s="67">
        <v>10</v>
      </c>
      <c r="B55" s="7" t="s">
        <v>34</v>
      </c>
      <c r="C55" s="79" t="s">
        <v>19</v>
      </c>
      <c r="D55" s="64" t="s">
        <v>7</v>
      </c>
      <c r="E55" s="64" t="s">
        <v>12</v>
      </c>
      <c r="F55" s="8" t="s">
        <v>63</v>
      </c>
      <c r="G55" s="8" t="s">
        <v>9</v>
      </c>
      <c r="H55" s="59"/>
      <c r="I55" s="31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3"/>
      <c r="AK55" s="33"/>
      <c r="AL55" s="33"/>
      <c r="AM55" s="33"/>
      <c r="AN55" s="33"/>
    </row>
    <row r="56" spans="1:40">
      <c r="A56" s="67">
        <v>13</v>
      </c>
      <c r="B56" s="7" t="s">
        <v>41</v>
      </c>
      <c r="C56" s="80" t="s">
        <v>17</v>
      </c>
      <c r="D56" s="64" t="s">
        <v>7</v>
      </c>
      <c r="E56" s="64" t="s">
        <v>12</v>
      </c>
      <c r="F56" s="8" t="s">
        <v>77</v>
      </c>
      <c r="G56" s="8" t="s">
        <v>13</v>
      </c>
      <c r="H56" s="59"/>
      <c r="I56" s="31"/>
      <c r="J56" s="33"/>
      <c r="K56" s="35"/>
      <c r="L56" s="3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3"/>
      <c r="AF56" s="33"/>
      <c r="AG56" s="33"/>
      <c r="AH56" s="34"/>
      <c r="AI56" s="34"/>
      <c r="AJ56" s="33"/>
      <c r="AK56" s="33"/>
      <c r="AL56" s="33"/>
      <c r="AM56" s="33"/>
      <c r="AN56" s="33"/>
    </row>
    <row r="57" spans="1:40">
      <c r="A57" s="67">
        <v>18</v>
      </c>
      <c r="B57" s="7" t="s">
        <v>42</v>
      </c>
      <c r="C57" s="80" t="s">
        <v>16</v>
      </c>
      <c r="D57" s="64" t="s">
        <v>11</v>
      </c>
      <c r="E57" s="64" t="s">
        <v>12</v>
      </c>
      <c r="F57" s="8" t="s">
        <v>83</v>
      </c>
      <c r="G57" s="8" t="s">
        <v>13</v>
      </c>
      <c r="H57" s="59"/>
      <c r="I57" s="31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3"/>
      <c r="AE57" s="34"/>
      <c r="AF57" s="34"/>
      <c r="AG57" s="34"/>
      <c r="AH57" s="34"/>
      <c r="AI57" s="34"/>
      <c r="AJ57" s="33"/>
      <c r="AK57" s="33"/>
      <c r="AL57" s="33"/>
      <c r="AM57" s="33"/>
      <c r="AN57" s="33"/>
    </row>
    <row r="58" spans="1:40">
      <c r="J58" s="47"/>
      <c r="K58" s="47"/>
      <c r="L58" s="47"/>
      <c r="M58" s="47"/>
      <c r="N58" s="47"/>
      <c r="O58" s="48"/>
      <c r="P58" s="48"/>
      <c r="Q58" s="48"/>
      <c r="R58" s="47"/>
      <c r="S58" s="47"/>
      <c r="T58" s="47"/>
      <c r="U58" s="47"/>
      <c r="V58" s="47"/>
      <c r="W58" s="47"/>
      <c r="X58" s="130"/>
      <c r="Y58" s="130"/>
      <c r="Z58" s="130"/>
      <c r="AA58" s="130"/>
      <c r="AB58" s="130"/>
      <c r="AC58" s="48"/>
      <c r="AD58" s="48"/>
      <c r="AE58" s="48"/>
      <c r="AF58" s="48"/>
      <c r="AG58" s="48"/>
      <c r="AH58" s="48"/>
      <c r="AI58" s="48"/>
      <c r="AJ58" s="47"/>
      <c r="AK58" s="47"/>
      <c r="AL58" s="47"/>
      <c r="AM58" s="47"/>
      <c r="AN58" s="47"/>
    </row>
    <row r="59" spans="1:40">
      <c r="J59" s="47"/>
      <c r="K59" s="47"/>
      <c r="L59" s="47"/>
      <c r="M59" s="47"/>
      <c r="N59" s="47"/>
      <c r="O59" s="48"/>
      <c r="P59" s="48"/>
      <c r="Q59" s="48"/>
      <c r="R59" s="47"/>
      <c r="S59" s="47"/>
      <c r="T59" s="47"/>
      <c r="U59" s="47"/>
      <c r="V59" s="47"/>
      <c r="W59" s="47"/>
      <c r="X59" s="130"/>
      <c r="Y59" s="130"/>
      <c r="Z59" s="130"/>
      <c r="AA59" s="130"/>
      <c r="AB59" s="130"/>
      <c r="AC59" s="48"/>
      <c r="AD59" s="48"/>
      <c r="AE59" s="48"/>
      <c r="AF59" s="48"/>
      <c r="AG59" s="48"/>
      <c r="AH59" s="48"/>
      <c r="AI59" s="48"/>
      <c r="AJ59" s="47"/>
      <c r="AK59" s="47"/>
      <c r="AL59" s="47"/>
      <c r="AM59" s="47"/>
      <c r="AN59" s="47"/>
    </row>
    <row r="60" spans="1:40">
      <c r="A60" s="24" t="s">
        <v>49</v>
      </c>
      <c r="B60" s="25"/>
      <c r="C60" s="25"/>
      <c r="J60" s="47"/>
      <c r="K60" s="47"/>
      <c r="L60" s="47"/>
      <c r="M60" s="47"/>
      <c r="N60" s="47"/>
      <c r="O60" s="48"/>
      <c r="P60" s="48"/>
      <c r="Q60" s="48"/>
      <c r="R60" s="47"/>
      <c r="S60" s="47"/>
      <c r="T60" s="47"/>
      <c r="U60" s="47"/>
      <c r="V60" s="47"/>
      <c r="W60" s="47"/>
      <c r="X60" s="130"/>
      <c r="Y60" s="130"/>
      <c r="Z60" s="130"/>
      <c r="AA60" s="130"/>
      <c r="AB60" s="130"/>
      <c r="AC60" s="48"/>
      <c r="AD60" s="48"/>
      <c r="AE60" s="48"/>
      <c r="AF60" s="48"/>
      <c r="AG60" s="48"/>
      <c r="AH60" s="48"/>
      <c r="AI60" s="48"/>
      <c r="AJ60" s="47"/>
      <c r="AK60" s="47"/>
      <c r="AL60" s="47"/>
      <c r="AM60" s="47"/>
      <c r="AN60" s="47"/>
    </row>
    <row r="61" spans="1:40">
      <c r="A61" s="67">
        <v>2</v>
      </c>
      <c r="B61" s="7" t="s">
        <v>36</v>
      </c>
      <c r="C61" s="79" t="s">
        <v>27</v>
      </c>
      <c r="D61" s="64" t="s">
        <v>7</v>
      </c>
      <c r="E61" s="64" t="s">
        <v>8</v>
      </c>
      <c r="F61" s="8" t="s">
        <v>63</v>
      </c>
      <c r="G61" s="8" t="s">
        <v>9</v>
      </c>
      <c r="H61" s="59"/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3"/>
      <c r="AI61" s="34"/>
      <c r="AJ61" s="33"/>
      <c r="AK61" s="33"/>
      <c r="AL61" s="33"/>
      <c r="AM61" s="33"/>
      <c r="AN61" s="33"/>
    </row>
    <row r="62" spans="1:40">
      <c r="A62" s="67">
        <v>3</v>
      </c>
      <c r="B62" s="7" t="s">
        <v>33</v>
      </c>
      <c r="C62" s="80" t="s">
        <v>25</v>
      </c>
      <c r="D62" s="64" t="s">
        <v>7</v>
      </c>
      <c r="E62" s="64" t="s">
        <v>8</v>
      </c>
      <c r="F62" s="8" t="s">
        <v>83</v>
      </c>
      <c r="G62" s="8" t="s">
        <v>13</v>
      </c>
      <c r="H62" s="59"/>
      <c r="I62" s="36"/>
      <c r="J62" s="33"/>
      <c r="K62" s="33"/>
      <c r="L62" s="33"/>
      <c r="M62" s="33"/>
      <c r="N62" s="33"/>
      <c r="O62" s="33"/>
      <c r="P62" s="33"/>
      <c r="Q62" s="35"/>
      <c r="R62" s="33"/>
      <c r="S62" s="33"/>
      <c r="T62" s="33"/>
      <c r="U62" s="33"/>
      <c r="V62" s="33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3"/>
      <c r="AI62" s="34"/>
      <c r="AJ62" s="33"/>
      <c r="AK62" s="33"/>
      <c r="AL62" s="33"/>
      <c r="AM62" s="33"/>
      <c r="AN62" s="33"/>
    </row>
    <row r="63" spans="1:40">
      <c r="A63" s="67">
        <v>4</v>
      </c>
      <c r="B63" s="7" t="s">
        <v>38</v>
      </c>
      <c r="C63" s="80" t="s">
        <v>21</v>
      </c>
      <c r="D63" s="64" t="s">
        <v>11</v>
      </c>
      <c r="E63" s="64" t="s">
        <v>8</v>
      </c>
      <c r="F63" s="8" t="s">
        <v>82</v>
      </c>
      <c r="G63" s="8" t="s">
        <v>13</v>
      </c>
      <c r="H63" s="59"/>
      <c r="I63" s="3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4"/>
      <c r="Y63" s="34"/>
      <c r="Z63" s="33"/>
      <c r="AA63" s="33"/>
      <c r="AB63" s="33"/>
      <c r="AC63" s="33"/>
      <c r="AD63" s="34"/>
      <c r="AE63" s="34"/>
      <c r="AF63" s="34"/>
      <c r="AG63" s="34"/>
      <c r="AH63" s="34"/>
      <c r="AI63" s="34"/>
      <c r="AJ63" s="33"/>
      <c r="AK63" s="33"/>
      <c r="AL63" s="33"/>
      <c r="AM63" s="33"/>
      <c r="AN63" s="33"/>
    </row>
    <row r="64" spans="1:40">
      <c r="A64" s="67">
        <v>5</v>
      </c>
      <c r="B64" s="7" t="s">
        <v>56</v>
      </c>
      <c r="C64" s="80" t="s">
        <v>22</v>
      </c>
      <c r="D64" s="64" t="s">
        <v>11</v>
      </c>
      <c r="E64" s="64" t="s">
        <v>8</v>
      </c>
      <c r="F64" s="8" t="s">
        <v>77</v>
      </c>
      <c r="G64" s="8" t="s">
        <v>13</v>
      </c>
      <c r="H64" s="59"/>
      <c r="I64" s="36"/>
      <c r="J64" s="33"/>
      <c r="K64" s="33"/>
      <c r="L64" s="33"/>
      <c r="M64" s="33"/>
      <c r="N64" s="33"/>
      <c r="O64" s="35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3"/>
      <c r="AF64" s="33"/>
      <c r="AG64" s="33"/>
      <c r="AH64" s="34"/>
      <c r="AI64" s="34"/>
      <c r="AJ64" s="33"/>
      <c r="AK64" s="33"/>
      <c r="AL64" s="33"/>
      <c r="AM64" s="33"/>
      <c r="AN64" s="33"/>
    </row>
    <row r="65" spans="1:41">
      <c r="A65" s="67">
        <v>7</v>
      </c>
      <c r="B65" s="7" t="s">
        <v>29</v>
      </c>
      <c r="C65" s="80" t="s">
        <v>32</v>
      </c>
      <c r="D65" s="64" t="s">
        <v>11</v>
      </c>
      <c r="E65" s="64" t="s">
        <v>8</v>
      </c>
      <c r="F65" s="8" t="s">
        <v>77</v>
      </c>
      <c r="G65" s="8" t="s">
        <v>13</v>
      </c>
      <c r="H65" s="59"/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5"/>
      <c r="X65" s="34"/>
      <c r="Y65" s="34"/>
      <c r="Z65" s="34"/>
      <c r="AA65" s="34"/>
      <c r="AB65" s="34"/>
      <c r="AC65" s="34"/>
      <c r="AD65" s="34"/>
      <c r="AE65" s="33"/>
      <c r="AF65" s="33"/>
      <c r="AG65" s="33"/>
      <c r="AH65" s="34"/>
      <c r="AI65" s="34"/>
      <c r="AJ65" s="33"/>
      <c r="AK65" s="33"/>
      <c r="AL65" s="33"/>
      <c r="AM65" s="33"/>
      <c r="AN65" s="33"/>
    </row>
    <row r="66" spans="1:41">
      <c r="J66" s="47"/>
      <c r="K66" s="47"/>
      <c r="L66" s="47"/>
      <c r="M66" s="47"/>
      <c r="N66" s="47"/>
      <c r="O66" s="48"/>
      <c r="P66" s="48"/>
      <c r="Q66" s="48"/>
      <c r="R66" s="47"/>
      <c r="S66" s="47"/>
      <c r="T66" s="47"/>
      <c r="U66" s="47"/>
      <c r="V66" s="47"/>
      <c r="W66" s="47"/>
      <c r="X66" s="128"/>
      <c r="Y66" s="128"/>
      <c r="Z66" s="128"/>
      <c r="AA66" s="128"/>
      <c r="AB66" s="128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1">
      <c r="J67" s="47"/>
      <c r="K67" s="47"/>
      <c r="L67" s="47"/>
      <c r="M67" s="47"/>
      <c r="N67" s="47"/>
      <c r="O67" s="48"/>
      <c r="P67" s="48"/>
      <c r="Q67" s="48"/>
      <c r="R67" s="47"/>
      <c r="S67" s="47"/>
      <c r="T67" s="47"/>
      <c r="U67" s="47"/>
      <c r="V67" s="47"/>
      <c r="W67" s="47"/>
      <c r="X67" s="128"/>
      <c r="Y67" s="128"/>
      <c r="Z67" s="128"/>
      <c r="AA67" s="128"/>
      <c r="AB67" s="128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1:41">
      <c r="A68" s="26" t="s">
        <v>50</v>
      </c>
      <c r="B68" s="27"/>
      <c r="C68" s="27"/>
      <c r="J68" s="47"/>
      <c r="K68" s="47"/>
      <c r="L68" s="47"/>
      <c r="M68" s="47"/>
      <c r="N68" s="47"/>
      <c r="O68" s="48"/>
      <c r="P68" s="48"/>
      <c r="Q68" s="48"/>
      <c r="R68" s="47"/>
      <c r="S68" s="47"/>
      <c r="T68" s="47"/>
      <c r="U68" s="47"/>
      <c r="V68" s="47"/>
      <c r="W68" s="47"/>
      <c r="X68" s="128"/>
      <c r="Y68" s="128"/>
      <c r="Z68" s="128"/>
      <c r="AA68" s="128"/>
      <c r="AB68" s="128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1">
      <c r="A69" s="67">
        <v>18</v>
      </c>
      <c r="B69" s="7" t="s">
        <v>42</v>
      </c>
      <c r="C69" s="80" t="s">
        <v>16</v>
      </c>
      <c r="D69" s="64" t="s">
        <v>11</v>
      </c>
      <c r="E69" s="64" t="s">
        <v>12</v>
      </c>
      <c r="F69" s="8" t="s">
        <v>83</v>
      </c>
      <c r="G69" s="8" t="s">
        <v>13</v>
      </c>
      <c r="H69" s="59"/>
      <c r="I69" s="36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3"/>
      <c r="AK69" s="33"/>
      <c r="AL69" s="33"/>
      <c r="AM69" s="33"/>
      <c r="AN69" s="33"/>
      <c r="AO69" s="37"/>
    </row>
    <row r="70" spans="1:41">
      <c r="A70" s="68">
        <v>23</v>
      </c>
      <c r="B70" s="7" t="s">
        <v>95</v>
      </c>
      <c r="C70" s="79" t="s">
        <v>96</v>
      </c>
      <c r="D70" s="64" t="s">
        <v>11</v>
      </c>
      <c r="E70" s="64" t="s">
        <v>12</v>
      </c>
      <c r="F70" s="8" t="s">
        <v>63</v>
      </c>
      <c r="G70" s="8" t="s">
        <v>9</v>
      </c>
      <c r="H70" s="59"/>
      <c r="I70" s="36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7"/>
    </row>
    <row r="71" spans="1:41">
      <c r="A71" s="68">
        <v>25</v>
      </c>
      <c r="B71" s="7" t="s">
        <v>99</v>
      </c>
      <c r="C71" s="142" t="s">
        <v>100</v>
      </c>
      <c r="D71" s="61" t="s">
        <v>11</v>
      </c>
      <c r="E71" s="61" t="s">
        <v>12</v>
      </c>
      <c r="F71" s="58" t="s">
        <v>63</v>
      </c>
      <c r="G71" s="58" t="s">
        <v>9</v>
      </c>
      <c r="H71" s="59"/>
      <c r="I71" s="36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7"/>
    </row>
    <row r="72" spans="1:41">
      <c r="A72" s="68">
        <v>26</v>
      </c>
      <c r="B72" s="7" t="s">
        <v>97</v>
      </c>
      <c r="C72" s="79" t="s">
        <v>98</v>
      </c>
      <c r="D72" s="64" t="s">
        <v>11</v>
      </c>
      <c r="E72" s="64" t="s">
        <v>12</v>
      </c>
      <c r="F72" s="8" t="s">
        <v>63</v>
      </c>
      <c r="G72" s="8" t="s">
        <v>9</v>
      </c>
      <c r="H72" s="59"/>
      <c r="I72" s="36"/>
      <c r="J72" s="37"/>
      <c r="K72" s="37"/>
      <c r="L72" s="37"/>
      <c r="M72" s="37"/>
      <c r="N72" s="37"/>
      <c r="O72" s="38"/>
      <c r="P72" s="38"/>
      <c r="Q72" s="38"/>
      <c r="R72" s="37"/>
      <c r="S72" s="37"/>
      <c r="T72" s="37"/>
      <c r="U72" s="37"/>
      <c r="V72" s="37"/>
      <c r="W72" s="37"/>
      <c r="X72" s="129"/>
      <c r="Y72" s="129"/>
      <c r="Z72" s="129"/>
      <c r="AA72" s="129"/>
      <c r="AB72" s="129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</row>
    <row r="73" spans="1:41">
      <c r="A73" s="68">
        <v>31</v>
      </c>
      <c r="B73" s="57" t="s">
        <v>409</v>
      </c>
      <c r="C73" s="126" t="s">
        <v>410</v>
      </c>
      <c r="D73" s="61" t="s">
        <v>11</v>
      </c>
      <c r="E73" s="61" t="s">
        <v>12</v>
      </c>
      <c r="F73" s="58" t="s">
        <v>82</v>
      </c>
      <c r="G73" s="58" t="s">
        <v>13</v>
      </c>
      <c r="H73" s="59"/>
      <c r="I73" s="36"/>
      <c r="J73" s="37"/>
      <c r="K73" s="37"/>
      <c r="L73" s="37"/>
      <c r="M73" s="37"/>
      <c r="N73" s="37"/>
      <c r="O73" s="38"/>
      <c r="P73" s="38"/>
      <c r="Q73" s="38"/>
      <c r="R73" s="37"/>
      <c r="S73" s="37"/>
      <c r="T73" s="37"/>
      <c r="U73" s="37"/>
      <c r="V73" s="37"/>
      <c r="W73" s="37"/>
      <c r="X73" s="129"/>
      <c r="Y73" s="129"/>
      <c r="Z73" s="129"/>
      <c r="AA73" s="129"/>
      <c r="AB73" s="129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</row>
    <row r="74" spans="1:41">
      <c r="I74" s="37"/>
      <c r="J74" s="37"/>
      <c r="K74" s="37"/>
      <c r="L74" s="37"/>
      <c r="M74" s="37"/>
      <c r="N74" s="37"/>
      <c r="O74" s="38"/>
      <c r="P74" s="38"/>
      <c r="Q74" s="38"/>
      <c r="R74" s="37"/>
      <c r="S74" s="37"/>
      <c r="T74" s="37"/>
      <c r="U74" s="37"/>
      <c r="V74" s="37"/>
      <c r="W74" s="37"/>
      <c r="X74" s="129"/>
      <c r="Y74" s="129"/>
      <c r="Z74" s="129"/>
      <c r="AA74" s="129"/>
      <c r="AB74" s="129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>
      <c r="I75" s="37"/>
      <c r="J75" s="37"/>
      <c r="K75" s="37"/>
      <c r="L75" s="37"/>
      <c r="M75" s="37"/>
      <c r="N75" s="37"/>
      <c r="O75" s="38"/>
      <c r="P75" s="38"/>
      <c r="Q75" s="38"/>
      <c r="R75" s="37"/>
      <c r="S75" s="37"/>
      <c r="T75" s="37"/>
      <c r="U75" s="37"/>
      <c r="V75" s="37"/>
      <c r="W75" s="37"/>
      <c r="X75" s="129"/>
      <c r="Y75" s="129"/>
      <c r="Z75" s="129"/>
      <c r="AA75" s="129"/>
      <c r="AB75" s="129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</row>
    <row r="76" spans="1:41">
      <c r="A76" s="28" t="s">
        <v>51</v>
      </c>
      <c r="B76" s="29"/>
      <c r="C76" s="29"/>
      <c r="I76" s="37"/>
      <c r="J76" s="37"/>
      <c r="K76" s="37"/>
      <c r="L76" s="37"/>
      <c r="M76" s="37"/>
      <c r="N76" s="37"/>
      <c r="O76" s="38"/>
      <c r="P76" s="38"/>
      <c r="Q76" s="38"/>
      <c r="R76" s="37"/>
      <c r="S76" s="37"/>
      <c r="T76" s="37"/>
      <c r="U76" s="37"/>
      <c r="V76" s="37"/>
      <c r="W76" s="37"/>
      <c r="X76" s="129"/>
      <c r="Y76" s="129"/>
      <c r="Z76" s="129"/>
      <c r="AA76" s="129"/>
      <c r="AB76" s="129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1:41">
      <c r="A77" s="67">
        <v>4</v>
      </c>
      <c r="B77" s="7" t="s">
        <v>38</v>
      </c>
      <c r="C77" s="80" t="s">
        <v>21</v>
      </c>
      <c r="D77" s="64" t="s">
        <v>11</v>
      </c>
      <c r="E77" s="64" t="s">
        <v>8</v>
      </c>
      <c r="F77" s="8" t="s">
        <v>82</v>
      </c>
      <c r="G77" s="8" t="s">
        <v>13</v>
      </c>
      <c r="H77" s="59"/>
      <c r="I77" s="36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4"/>
      <c r="Y77" s="34"/>
      <c r="Z77" s="33"/>
      <c r="AA77" s="33"/>
      <c r="AB77" s="33"/>
      <c r="AC77" s="33"/>
      <c r="AD77" s="34"/>
      <c r="AE77" s="34"/>
      <c r="AF77" s="34"/>
      <c r="AG77" s="34"/>
      <c r="AH77" s="34"/>
      <c r="AI77" s="34"/>
      <c r="AJ77" s="33"/>
      <c r="AK77" s="33"/>
      <c r="AL77" s="33"/>
      <c r="AM77" s="33"/>
      <c r="AN77" s="33"/>
      <c r="AO77" s="37"/>
    </row>
    <row r="78" spans="1:41">
      <c r="A78" s="67">
        <v>5</v>
      </c>
      <c r="B78" s="7" t="s">
        <v>56</v>
      </c>
      <c r="C78" s="80" t="s">
        <v>22</v>
      </c>
      <c r="D78" s="64" t="s">
        <v>11</v>
      </c>
      <c r="E78" s="64" t="s">
        <v>8</v>
      </c>
      <c r="F78" s="8" t="s">
        <v>77</v>
      </c>
      <c r="G78" s="8" t="s">
        <v>13</v>
      </c>
      <c r="H78" s="59"/>
      <c r="I78" s="36"/>
      <c r="J78" s="33"/>
      <c r="K78" s="33"/>
      <c r="L78" s="33"/>
      <c r="M78" s="33"/>
      <c r="N78" s="33"/>
      <c r="O78" s="35"/>
      <c r="P78" s="33"/>
      <c r="Q78" s="33"/>
      <c r="R78" s="33"/>
      <c r="S78" s="33"/>
      <c r="T78" s="33"/>
      <c r="U78" s="33"/>
      <c r="V78" s="33"/>
      <c r="W78" s="33"/>
      <c r="X78" s="34"/>
      <c r="Y78" s="34"/>
      <c r="Z78" s="34"/>
      <c r="AA78" s="34"/>
      <c r="AB78" s="34"/>
      <c r="AC78" s="34"/>
      <c r="AD78" s="34"/>
      <c r="AE78" s="33"/>
      <c r="AF78" s="33"/>
      <c r="AG78" s="33"/>
      <c r="AH78" s="34"/>
      <c r="AI78" s="34"/>
      <c r="AJ78" s="33"/>
      <c r="AK78" s="33"/>
      <c r="AL78" s="33"/>
      <c r="AM78" s="33"/>
      <c r="AN78" s="33"/>
      <c r="AO78" s="37"/>
    </row>
    <row r="79" spans="1:41">
      <c r="A79" s="67">
        <v>7</v>
      </c>
      <c r="B79" s="7" t="s">
        <v>29</v>
      </c>
      <c r="C79" s="80" t="s">
        <v>32</v>
      </c>
      <c r="D79" s="64" t="s">
        <v>11</v>
      </c>
      <c r="E79" s="64" t="s">
        <v>8</v>
      </c>
      <c r="F79" s="8" t="s">
        <v>77</v>
      </c>
      <c r="G79" s="8" t="s">
        <v>13</v>
      </c>
      <c r="H79" s="59"/>
      <c r="I79" s="36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5"/>
      <c r="X79" s="34"/>
      <c r="Y79" s="34"/>
      <c r="Z79" s="34"/>
      <c r="AA79" s="34"/>
      <c r="AB79" s="34"/>
      <c r="AC79" s="34"/>
      <c r="AD79" s="34"/>
      <c r="AE79" s="33"/>
      <c r="AF79" s="33"/>
      <c r="AG79" s="33"/>
      <c r="AH79" s="34"/>
      <c r="AI79" s="34"/>
      <c r="AJ79" s="33"/>
      <c r="AK79" s="33"/>
      <c r="AL79" s="33"/>
      <c r="AM79" s="33"/>
      <c r="AN79" s="33"/>
      <c r="AO79" s="37"/>
    </row>
    <row r="80" spans="1:41">
      <c r="A80" s="67">
        <v>8</v>
      </c>
      <c r="B80" s="7" t="s">
        <v>79</v>
      </c>
      <c r="C80" s="80" t="s">
        <v>80</v>
      </c>
      <c r="D80" s="64" t="s">
        <v>11</v>
      </c>
      <c r="E80" s="64" t="s">
        <v>8</v>
      </c>
      <c r="F80" s="8" t="s">
        <v>81</v>
      </c>
      <c r="G80" s="8" t="s">
        <v>9</v>
      </c>
      <c r="H80" s="59"/>
      <c r="I80" s="36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4"/>
      <c r="Y80" s="34"/>
      <c r="Z80" s="34"/>
      <c r="AA80" s="34"/>
      <c r="AB80" s="34"/>
      <c r="AC80" s="34"/>
      <c r="AD80" s="33"/>
      <c r="AE80" s="34"/>
      <c r="AF80" s="34"/>
      <c r="AG80" s="34"/>
      <c r="AH80" s="34"/>
      <c r="AI80" s="34"/>
      <c r="AJ80" s="33"/>
      <c r="AK80" s="33"/>
      <c r="AL80" s="33"/>
      <c r="AM80" s="33"/>
      <c r="AN80" s="33"/>
      <c r="AO80" s="37"/>
    </row>
    <row r="81" spans="1:41">
      <c r="A81" s="67">
        <v>9</v>
      </c>
      <c r="B81" s="7" t="s">
        <v>31</v>
      </c>
      <c r="C81" s="80" t="s">
        <v>30</v>
      </c>
      <c r="D81" s="64" t="s">
        <v>11</v>
      </c>
      <c r="E81" s="64" t="s">
        <v>8</v>
      </c>
      <c r="F81" s="8" t="s">
        <v>77</v>
      </c>
      <c r="G81" s="8" t="s">
        <v>13</v>
      </c>
      <c r="H81" s="59"/>
      <c r="I81" s="36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4"/>
      <c r="Y81" s="34"/>
      <c r="Z81" s="33"/>
      <c r="AA81" s="33"/>
      <c r="AB81" s="33"/>
      <c r="AC81" s="33"/>
      <c r="AD81" s="34"/>
      <c r="AE81" s="34"/>
      <c r="AF81" s="34"/>
      <c r="AG81" s="34"/>
      <c r="AH81" s="34"/>
      <c r="AI81" s="34"/>
      <c r="AJ81" s="33"/>
      <c r="AK81" s="33"/>
      <c r="AL81" s="33"/>
      <c r="AM81" s="33"/>
      <c r="AN81" s="33"/>
      <c r="AO81" s="37"/>
    </row>
    <row r="82" spans="1:41">
      <c r="I82" s="37"/>
      <c r="J82" s="37"/>
      <c r="K82" s="37"/>
      <c r="L82" s="37"/>
      <c r="M82" s="37"/>
      <c r="N82" s="37"/>
      <c r="O82" s="38"/>
      <c r="P82" s="38"/>
      <c r="Q82" s="38"/>
      <c r="R82" s="37"/>
      <c r="S82" s="37"/>
      <c r="T82" s="37"/>
      <c r="U82" s="37"/>
      <c r="V82" s="37"/>
      <c r="W82" s="37"/>
      <c r="X82" s="129"/>
      <c r="Y82" s="129"/>
      <c r="Z82" s="129"/>
      <c r="AA82" s="129"/>
      <c r="AB82" s="129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</row>
    <row r="83" spans="1:41">
      <c r="J83" s="47"/>
      <c r="K83" s="47"/>
      <c r="L83" s="47"/>
      <c r="M83" s="47"/>
      <c r="N83" s="47"/>
      <c r="O83" s="48"/>
      <c r="P83" s="48"/>
      <c r="Q83" s="48"/>
      <c r="R83" s="47"/>
      <c r="S83" s="47"/>
      <c r="T83" s="47"/>
      <c r="U83" s="47"/>
      <c r="V83" s="47"/>
      <c r="W83" s="47"/>
      <c r="X83" s="128"/>
      <c r="Y83" s="128"/>
      <c r="Z83" s="128"/>
      <c r="AA83" s="128"/>
      <c r="AB83" s="128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1">
      <c r="J84" s="47"/>
      <c r="K84" s="47"/>
      <c r="L84" s="47"/>
      <c r="M84" s="47"/>
      <c r="N84" s="47"/>
      <c r="O84" s="48"/>
      <c r="P84" s="48"/>
      <c r="Q84" s="48"/>
      <c r="R84" s="47"/>
      <c r="S84" s="47"/>
      <c r="T84" s="47"/>
      <c r="U84" s="47"/>
      <c r="V84" s="47"/>
      <c r="W84" s="47"/>
      <c r="X84" s="128"/>
      <c r="Y84" s="128"/>
      <c r="Z84" s="128"/>
      <c r="AA84" s="128"/>
      <c r="AB84" s="128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1">
      <c r="J85" s="47"/>
      <c r="K85" s="47"/>
      <c r="L85" s="47"/>
      <c r="M85" s="47"/>
      <c r="N85" s="47"/>
      <c r="O85" s="48"/>
      <c r="P85" s="48"/>
      <c r="Q85" s="48"/>
      <c r="R85" s="47"/>
      <c r="S85" s="47"/>
      <c r="T85" s="47"/>
      <c r="U85" s="47"/>
      <c r="V85" s="47"/>
      <c r="W85" s="47"/>
      <c r="X85" s="128"/>
      <c r="Y85" s="128"/>
      <c r="Z85" s="128"/>
      <c r="AA85" s="128"/>
      <c r="AB85" s="128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1">
      <c r="J86" s="47"/>
      <c r="K86" s="47"/>
      <c r="L86" s="47"/>
      <c r="M86" s="47"/>
      <c r="N86" s="47"/>
      <c r="O86" s="48"/>
      <c r="P86" s="48"/>
      <c r="Q86" s="48"/>
      <c r="R86" s="47"/>
      <c r="S86" s="47"/>
      <c r="T86" s="47"/>
      <c r="U86" s="47"/>
      <c r="V86" s="47"/>
      <c r="W86" s="47"/>
      <c r="X86" s="128"/>
      <c r="Y86" s="128"/>
      <c r="Z86" s="128"/>
      <c r="AA86" s="128"/>
      <c r="AB86" s="128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1:41">
      <c r="J87" s="47"/>
      <c r="K87" s="47"/>
      <c r="L87" s="47"/>
      <c r="M87" s="47"/>
      <c r="N87" s="47"/>
      <c r="O87" s="48"/>
      <c r="P87" s="48"/>
      <c r="Q87" s="48"/>
      <c r="R87" s="47"/>
      <c r="S87" s="47"/>
      <c r="T87" s="47"/>
      <c r="U87" s="47"/>
      <c r="V87" s="47"/>
      <c r="W87" s="47"/>
      <c r="X87" s="128"/>
      <c r="Y87" s="128"/>
      <c r="Z87" s="128"/>
      <c r="AA87" s="128"/>
      <c r="AB87" s="128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1:41">
      <c r="J88" s="47"/>
      <c r="K88" s="47"/>
      <c r="L88" s="47"/>
      <c r="M88" s="47"/>
      <c r="N88" s="47"/>
      <c r="O88" s="48"/>
      <c r="P88" s="48"/>
      <c r="Q88" s="48"/>
      <c r="R88" s="47"/>
      <c r="S88" s="47"/>
      <c r="T88" s="47"/>
      <c r="U88" s="47"/>
      <c r="V88" s="47"/>
      <c r="W88" s="47"/>
      <c r="X88" s="128"/>
      <c r="Y88" s="128"/>
      <c r="Z88" s="128"/>
      <c r="AA88" s="128"/>
      <c r="AB88" s="128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1:41">
      <c r="J89" s="47"/>
      <c r="K89" s="47"/>
      <c r="L89" s="47"/>
      <c r="M89" s="47"/>
      <c r="N89" s="47"/>
      <c r="O89" s="48"/>
      <c r="P89" s="48"/>
      <c r="Q89" s="48"/>
      <c r="R89" s="47"/>
      <c r="S89" s="47"/>
      <c r="T89" s="47"/>
      <c r="U89" s="47"/>
      <c r="V89" s="47"/>
      <c r="W89" s="47"/>
      <c r="X89" s="128"/>
      <c r="Y89" s="128"/>
      <c r="Z89" s="128"/>
      <c r="AA89" s="128"/>
      <c r="AB89" s="128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1:41">
      <c r="J90" s="47"/>
      <c r="K90" s="47"/>
      <c r="L90" s="47"/>
      <c r="M90" s="47"/>
      <c r="N90" s="47"/>
      <c r="O90" s="48"/>
      <c r="P90" s="48"/>
      <c r="Q90" s="48"/>
      <c r="R90" s="47"/>
      <c r="S90" s="47"/>
      <c r="T90" s="47"/>
      <c r="U90" s="47"/>
      <c r="V90" s="47"/>
      <c r="W90" s="47"/>
      <c r="X90" s="128"/>
      <c r="Y90" s="128"/>
      <c r="Z90" s="128"/>
      <c r="AA90" s="128"/>
      <c r="AB90" s="128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1:41">
      <c r="J91" s="47"/>
      <c r="K91" s="47"/>
      <c r="L91" s="47"/>
      <c r="M91" s="47"/>
      <c r="N91" s="47"/>
      <c r="O91" s="48"/>
      <c r="P91" s="48"/>
      <c r="Q91" s="48"/>
      <c r="R91" s="47"/>
      <c r="S91" s="47"/>
      <c r="T91" s="47"/>
      <c r="U91" s="47"/>
      <c r="V91" s="47"/>
      <c r="W91" s="47"/>
      <c r="X91" s="128"/>
      <c r="Y91" s="128"/>
      <c r="Z91" s="128"/>
      <c r="AA91" s="128"/>
      <c r="AB91" s="128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1:41">
      <c r="J92" s="47"/>
      <c r="K92" s="47"/>
      <c r="L92" s="47"/>
      <c r="M92" s="47"/>
      <c r="N92" s="47"/>
      <c r="O92" s="48"/>
      <c r="P92" s="48"/>
      <c r="Q92" s="48"/>
      <c r="R92" s="47"/>
      <c r="S92" s="47"/>
      <c r="T92" s="47"/>
      <c r="U92" s="47"/>
      <c r="V92" s="47"/>
      <c r="W92" s="47"/>
      <c r="X92" s="128"/>
      <c r="Y92" s="128"/>
      <c r="Z92" s="128"/>
      <c r="AA92" s="128"/>
      <c r="AB92" s="128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</sheetData>
  <mergeCells count="10">
    <mergeCell ref="AJ51:AN51"/>
    <mergeCell ref="J51:N51"/>
    <mergeCell ref="O51:Q51"/>
    <mergeCell ref="R51:W51"/>
    <mergeCell ref="AJ6:AN6"/>
    <mergeCell ref="J6:N6"/>
    <mergeCell ref="O6:Q6"/>
    <mergeCell ref="R6:W6"/>
    <mergeCell ref="X6:AB6"/>
    <mergeCell ref="AC6:AI6"/>
  </mergeCells>
  <phoneticPr fontId="2" type="noConversion"/>
  <hyperlinks>
    <hyperlink ref="C9" r:id="rId1"/>
    <hyperlink ref="C13" r:id="rId2"/>
    <hyperlink ref="C18" r:id="rId3"/>
    <hyperlink ref="C21" r:id="rId4"/>
    <hyperlink ref="C19" r:id="rId5"/>
    <hyperlink ref="C17" r:id="rId6"/>
    <hyperlink ref="C27" r:id="rId7"/>
    <hyperlink ref="C33" r:id="rId8"/>
    <hyperlink ref="C30" r:id="rId9"/>
    <hyperlink ref="C32" r:id="rId10"/>
    <hyperlink ref="C61" r:id="rId11"/>
    <hyperlink ref="C54" r:id="rId12"/>
    <hyperlink ref="C55" r:id="rId13"/>
    <hyperlink ref="C70" r:id="rId14"/>
    <hyperlink ref="C72" r:id="rId15"/>
    <hyperlink ref="C71" r:id="rId16"/>
  </hyperlinks>
  <printOptions horizontalCentered="1" verticalCentered="1"/>
  <pageMargins left="0" right="0" top="0.59055118110236227" bottom="0.59055118110236227" header="0.51181102362204722" footer="0.51181102362204722"/>
  <pageSetup paperSize="9" orientation="landscape" horizontalDpi="4294967293" verticalDpi="0" r:id="rId17"/>
  <headerFooter alignWithMargins="0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topLeftCell="A7" workbookViewId="0">
      <selection activeCell="L16" sqref="L16"/>
    </sheetView>
  </sheetViews>
  <sheetFormatPr defaultRowHeight="12.75"/>
  <cols>
    <col min="1" max="1" width="5" style="49" customWidth="1"/>
    <col min="2" max="2" width="11.7109375" style="49" bestFit="1" customWidth="1"/>
    <col min="3" max="3" width="26.7109375" style="49" bestFit="1" customWidth="1"/>
    <col min="4" max="4" width="17.28515625" style="50" customWidth="1"/>
    <col min="5" max="5" width="6.85546875" style="50" customWidth="1"/>
    <col min="6" max="7" width="6.28515625" style="50" customWidth="1"/>
    <col min="8" max="8" width="3.5703125" style="50" customWidth="1"/>
    <col min="9" max="10" width="3.5703125" style="50" bestFit="1" customWidth="1"/>
    <col min="11" max="12" width="3.5703125" style="50" customWidth="1"/>
    <col min="13" max="13" width="4" style="49" customWidth="1"/>
    <col min="14" max="16384" width="9.140625" style="49"/>
  </cols>
  <sheetData>
    <row r="1" spans="1:13">
      <c r="A1" s="49" t="s">
        <v>58</v>
      </c>
    </row>
    <row r="2" spans="1:13">
      <c r="A2" s="49" t="s">
        <v>59</v>
      </c>
    </row>
    <row r="3" spans="1:13">
      <c r="A3" s="49" t="s">
        <v>64</v>
      </c>
      <c r="B3" s="49" t="s">
        <v>65</v>
      </c>
      <c r="C3" s="49" t="s">
        <v>66</v>
      </c>
      <c r="D3" s="50" t="s">
        <v>67</v>
      </c>
      <c r="E3" s="50" t="s">
        <v>68</v>
      </c>
      <c r="F3" s="50" t="s">
        <v>69</v>
      </c>
      <c r="G3" s="50" t="s">
        <v>70</v>
      </c>
      <c r="H3" s="50" t="s">
        <v>71</v>
      </c>
      <c r="I3" s="50" t="s">
        <v>72</v>
      </c>
      <c r="J3" s="50" t="s">
        <v>73</v>
      </c>
      <c r="K3" s="50" t="s">
        <v>74</v>
      </c>
      <c r="L3" s="50" t="s">
        <v>75</v>
      </c>
      <c r="M3" s="51" t="s">
        <v>10</v>
      </c>
    </row>
    <row r="4" spans="1:13">
      <c r="A4" s="49">
        <v>1</v>
      </c>
      <c r="B4" s="49" t="s">
        <v>36</v>
      </c>
      <c r="C4" s="49" t="s">
        <v>27</v>
      </c>
      <c r="D4" s="50" t="s">
        <v>63</v>
      </c>
      <c r="E4" s="50" t="s">
        <v>9</v>
      </c>
      <c r="F4" s="50" t="s">
        <v>8</v>
      </c>
      <c r="G4" s="50" t="s">
        <v>7</v>
      </c>
      <c r="H4" s="50">
        <v>1</v>
      </c>
      <c r="I4" s="50">
        <v>1</v>
      </c>
      <c r="J4" s="50">
        <v>5</v>
      </c>
      <c r="K4" s="50">
        <v>1</v>
      </c>
      <c r="L4" s="50">
        <v>1</v>
      </c>
      <c r="M4" s="52">
        <f t="shared" ref="M4:M30" si="0">SUM(H4:L4)</f>
        <v>9</v>
      </c>
    </row>
    <row r="5" spans="1:13">
      <c r="A5" s="49">
        <v>2</v>
      </c>
      <c r="B5" s="49" t="s">
        <v>35</v>
      </c>
      <c r="C5" s="49" t="s">
        <v>61</v>
      </c>
      <c r="D5" s="50" t="s">
        <v>62</v>
      </c>
      <c r="E5" s="50" t="s">
        <v>14</v>
      </c>
      <c r="F5" s="50" t="s">
        <v>12</v>
      </c>
      <c r="G5" s="50" t="s">
        <v>7</v>
      </c>
      <c r="H5" s="50">
        <v>2</v>
      </c>
      <c r="I5" s="50">
        <v>2</v>
      </c>
      <c r="J5" s="50">
        <v>1</v>
      </c>
      <c r="K5" s="50">
        <v>3</v>
      </c>
      <c r="L5" s="50">
        <v>4</v>
      </c>
      <c r="M5" s="52">
        <f t="shared" si="0"/>
        <v>12</v>
      </c>
    </row>
    <row r="6" spans="1:13">
      <c r="A6" s="49">
        <v>3</v>
      </c>
      <c r="B6" s="49" t="s">
        <v>76</v>
      </c>
      <c r="C6" s="49" t="s">
        <v>55</v>
      </c>
      <c r="D6" s="50" t="s">
        <v>63</v>
      </c>
      <c r="E6" s="50" t="s">
        <v>9</v>
      </c>
      <c r="F6" s="50" t="s">
        <v>12</v>
      </c>
      <c r="G6" s="50" t="s">
        <v>7</v>
      </c>
      <c r="H6" s="50">
        <v>8</v>
      </c>
      <c r="I6" s="50">
        <v>4</v>
      </c>
      <c r="J6" s="50">
        <v>3</v>
      </c>
      <c r="K6" s="50">
        <v>4</v>
      </c>
      <c r="L6" s="50">
        <v>2</v>
      </c>
      <c r="M6" s="52">
        <f t="shared" si="0"/>
        <v>21</v>
      </c>
    </row>
    <row r="7" spans="1:13">
      <c r="A7" s="49">
        <v>4</v>
      </c>
      <c r="B7" s="49" t="s">
        <v>37</v>
      </c>
      <c r="C7" s="49" t="s">
        <v>24</v>
      </c>
      <c r="D7" s="50" t="s">
        <v>63</v>
      </c>
      <c r="E7" s="50" t="s">
        <v>9</v>
      </c>
      <c r="F7" s="50" t="s">
        <v>8</v>
      </c>
      <c r="G7" s="50" t="s">
        <v>11</v>
      </c>
      <c r="H7" s="50">
        <v>6</v>
      </c>
      <c r="I7" s="50">
        <v>3</v>
      </c>
      <c r="J7" s="50">
        <v>2</v>
      </c>
      <c r="K7" s="50">
        <v>7</v>
      </c>
      <c r="L7" s="50">
        <v>6</v>
      </c>
      <c r="M7" s="52">
        <f t="shared" si="0"/>
        <v>24</v>
      </c>
    </row>
    <row r="8" spans="1:13">
      <c r="A8" s="49">
        <v>5</v>
      </c>
      <c r="B8" s="49" t="s">
        <v>56</v>
      </c>
      <c r="C8" s="49" t="s">
        <v>22</v>
      </c>
      <c r="D8" s="50" t="s">
        <v>77</v>
      </c>
      <c r="E8" s="50" t="s">
        <v>13</v>
      </c>
      <c r="F8" s="50" t="s">
        <v>8</v>
      </c>
      <c r="G8" s="50" t="s">
        <v>11</v>
      </c>
      <c r="H8" s="50">
        <v>5</v>
      </c>
      <c r="I8" s="50">
        <v>5</v>
      </c>
      <c r="J8" s="50">
        <v>7</v>
      </c>
      <c r="K8" s="50">
        <v>6</v>
      </c>
      <c r="L8" s="50">
        <v>7</v>
      </c>
      <c r="M8" s="52">
        <f t="shared" si="0"/>
        <v>30</v>
      </c>
    </row>
    <row r="9" spans="1:13">
      <c r="A9" s="49">
        <v>6</v>
      </c>
      <c r="B9" s="49" t="s">
        <v>40</v>
      </c>
      <c r="C9" s="49" t="s">
        <v>18</v>
      </c>
      <c r="D9" s="50" t="s">
        <v>77</v>
      </c>
      <c r="E9" s="50" t="s">
        <v>13</v>
      </c>
      <c r="F9" s="50" t="s">
        <v>8</v>
      </c>
      <c r="G9" s="50" t="s">
        <v>7</v>
      </c>
      <c r="H9" s="50">
        <v>10</v>
      </c>
      <c r="I9" s="50">
        <v>8</v>
      </c>
      <c r="J9" s="50">
        <v>6</v>
      </c>
      <c r="K9" s="50">
        <v>5</v>
      </c>
      <c r="L9" s="50">
        <v>10</v>
      </c>
      <c r="M9" s="52">
        <f t="shared" si="0"/>
        <v>39</v>
      </c>
    </row>
    <row r="10" spans="1:13">
      <c r="A10" s="49">
        <v>7</v>
      </c>
      <c r="B10" s="49" t="s">
        <v>34</v>
      </c>
      <c r="C10" s="49" t="s">
        <v>19</v>
      </c>
      <c r="D10" s="50" t="s">
        <v>63</v>
      </c>
      <c r="E10" s="50" t="s">
        <v>9</v>
      </c>
      <c r="F10" s="50" t="s">
        <v>12</v>
      </c>
      <c r="G10" s="50" t="s">
        <v>7</v>
      </c>
      <c r="H10" s="50">
        <v>11</v>
      </c>
      <c r="I10" s="50">
        <v>10</v>
      </c>
      <c r="J10" s="50">
        <v>9</v>
      </c>
      <c r="K10" s="50">
        <v>9</v>
      </c>
      <c r="L10" s="50">
        <v>14</v>
      </c>
      <c r="M10" s="52">
        <f t="shared" si="0"/>
        <v>53</v>
      </c>
    </row>
    <row r="11" spans="1:13">
      <c r="A11" s="49">
        <v>8</v>
      </c>
      <c r="B11" s="49" t="s">
        <v>79</v>
      </c>
      <c r="C11" s="49" t="s">
        <v>80</v>
      </c>
      <c r="D11" s="50" t="s">
        <v>81</v>
      </c>
      <c r="E11" s="50" t="s">
        <v>9</v>
      </c>
      <c r="F11" s="50" t="s">
        <v>8</v>
      </c>
      <c r="G11" s="50" t="s">
        <v>11</v>
      </c>
      <c r="H11" s="50">
        <v>15</v>
      </c>
      <c r="I11" s="50">
        <v>9</v>
      </c>
      <c r="J11" s="50">
        <v>8</v>
      </c>
      <c r="K11" s="50">
        <v>15</v>
      </c>
      <c r="L11" s="50">
        <v>8</v>
      </c>
      <c r="M11" s="52">
        <f t="shared" si="0"/>
        <v>55</v>
      </c>
    </row>
    <row r="12" spans="1:13">
      <c r="A12" s="49">
        <v>9</v>
      </c>
      <c r="B12" s="49" t="s">
        <v>38</v>
      </c>
      <c r="C12" s="49" t="s">
        <v>21</v>
      </c>
      <c r="D12" s="50" t="s">
        <v>82</v>
      </c>
      <c r="E12" s="50" t="s">
        <v>13</v>
      </c>
      <c r="F12" s="50" t="s">
        <v>8</v>
      </c>
      <c r="G12" s="50" t="s">
        <v>11</v>
      </c>
      <c r="H12" s="50">
        <v>4</v>
      </c>
      <c r="I12" s="50">
        <v>6</v>
      </c>
      <c r="J12" s="50">
        <v>28</v>
      </c>
      <c r="K12" s="50">
        <v>13</v>
      </c>
      <c r="L12" s="50">
        <v>5</v>
      </c>
      <c r="M12" s="52">
        <f t="shared" si="0"/>
        <v>56</v>
      </c>
    </row>
    <row r="13" spans="1:13">
      <c r="A13" s="49">
        <v>10</v>
      </c>
      <c r="B13" s="49" t="s">
        <v>39</v>
      </c>
      <c r="C13" s="49" t="s">
        <v>57</v>
      </c>
      <c r="D13" s="50" t="s">
        <v>82</v>
      </c>
      <c r="E13" s="50" t="s">
        <v>13</v>
      </c>
      <c r="F13" s="50" t="s">
        <v>8</v>
      </c>
      <c r="G13" s="50" t="s">
        <v>11</v>
      </c>
      <c r="H13" s="50">
        <v>12</v>
      </c>
      <c r="I13" s="50">
        <v>12</v>
      </c>
      <c r="J13" s="50">
        <v>13</v>
      </c>
      <c r="K13" s="50">
        <v>12</v>
      </c>
      <c r="L13" s="50">
        <v>11</v>
      </c>
      <c r="M13" s="52">
        <f t="shared" si="0"/>
        <v>60</v>
      </c>
    </row>
    <row r="14" spans="1:13">
      <c r="A14" s="49">
        <v>11</v>
      </c>
      <c r="B14" s="49" t="s">
        <v>33</v>
      </c>
      <c r="C14" s="49" t="s">
        <v>25</v>
      </c>
      <c r="D14" s="50" t="s">
        <v>83</v>
      </c>
      <c r="E14" s="50" t="s">
        <v>13</v>
      </c>
      <c r="F14" s="50" t="s">
        <v>8</v>
      </c>
      <c r="G14" s="50" t="s">
        <v>7</v>
      </c>
      <c r="H14" s="50">
        <v>3</v>
      </c>
      <c r="I14" s="50">
        <v>28</v>
      </c>
      <c r="J14" s="50">
        <v>28</v>
      </c>
      <c r="K14" s="50">
        <v>2</v>
      </c>
      <c r="L14" s="50">
        <v>3</v>
      </c>
      <c r="M14" s="52">
        <f t="shared" si="0"/>
        <v>64</v>
      </c>
    </row>
    <row r="15" spans="1:13">
      <c r="A15" s="49">
        <v>12</v>
      </c>
      <c r="B15" s="49" t="s">
        <v>29</v>
      </c>
      <c r="C15" s="49" t="s">
        <v>32</v>
      </c>
      <c r="D15" s="50" t="s">
        <v>77</v>
      </c>
      <c r="E15" s="50" t="s">
        <v>13</v>
      </c>
      <c r="F15" s="50" t="s">
        <v>8</v>
      </c>
      <c r="G15" s="50" t="s">
        <v>11</v>
      </c>
      <c r="H15" s="50">
        <v>17</v>
      </c>
      <c r="I15" s="50">
        <v>14</v>
      </c>
      <c r="J15" s="50">
        <v>11</v>
      </c>
      <c r="K15" s="50">
        <v>10</v>
      </c>
      <c r="L15" s="50">
        <v>12</v>
      </c>
      <c r="M15" s="52">
        <f t="shared" si="0"/>
        <v>64</v>
      </c>
    </row>
    <row r="16" spans="1:13">
      <c r="A16" s="49">
        <v>13</v>
      </c>
      <c r="B16" s="49" t="s">
        <v>41</v>
      </c>
      <c r="C16" s="49" t="s">
        <v>17</v>
      </c>
      <c r="D16" s="50" t="s">
        <v>77</v>
      </c>
      <c r="E16" s="50" t="s">
        <v>13</v>
      </c>
      <c r="F16" s="50" t="s">
        <v>12</v>
      </c>
      <c r="G16" s="50" t="s">
        <v>7</v>
      </c>
      <c r="H16" s="50">
        <v>9</v>
      </c>
      <c r="I16" s="50">
        <v>28</v>
      </c>
      <c r="J16" s="50">
        <v>10</v>
      </c>
      <c r="K16" s="50">
        <v>8</v>
      </c>
      <c r="L16" s="50">
        <v>13</v>
      </c>
      <c r="M16" s="52">
        <f t="shared" si="0"/>
        <v>68</v>
      </c>
    </row>
    <row r="17" spans="1:13">
      <c r="A17" s="49">
        <v>14</v>
      </c>
      <c r="B17" s="49" t="s">
        <v>42</v>
      </c>
      <c r="C17" s="49" t="s">
        <v>16</v>
      </c>
      <c r="D17" s="50" t="s">
        <v>83</v>
      </c>
      <c r="E17" s="50" t="s">
        <v>13</v>
      </c>
      <c r="F17" s="50" t="s">
        <v>12</v>
      </c>
      <c r="G17" s="50" t="s">
        <v>11</v>
      </c>
      <c r="H17" s="50">
        <v>13</v>
      </c>
      <c r="I17" s="50">
        <v>13</v>
      </c>
      <c r="J17" s="50">
        <v>12</v>
      </c>
      <c r="K17" s="50">
        <v>14</v>
      </c>
      <c r="L17" s="50">
        <v>16</v>
      </c>
      <c r="M17" s="52">
        <f t="shared" si="0"/>
        <v>68</v>
      </c>
    </row>
    <row r="18" spans="1:13">
      <c r="A18" s="49">
        <v>15</v>
      </c>
      <c r="B18" s="49" t="s">
        <v>78</v>
      </c>
      <c r="C18" s="49" t="s">
        <v>20</v>
      </c>
      <c r="D18" s="50" t="s">
        <v>63</v>
      </c>
      <c r="E18" s="50" t="s">
        <v>9</v>
      </c>
      <c r="F18" s="50" t="s">
        <v>8</v>
      </c>
      <c r="G18" s="50" t="s">
        <v>11</v>
      </c>
      <c r="H18" s="50">
        <v>7</v>
      </c>
      <c r="I18" s="50">
        <v>7</v>
      </c>
      <c r="J18" s="50">
        <v>4</v>
      </c>
      <c r="K18" s="50">
        <v>28</v>
      </c>
      <c r="L18" s="50">
        <v>28</v>
      </c>
      <c r="M18" s="52">
        <f t="shared" si="0"/>
        <v>74</v>
      </c>
    </row>
    <row r="19" spans="1:13">
      <c r="A19" s="49">
        <v>16</v>
      </c>
      <c r="B19" s="49" t="s">
        <v>44</v>
      </c>
      <c r="C19" s="49" t="s">
        <v>45</v>
      </c>
      <c r="D19" s="50" t="s">
        <v>63</v>
      </c>
      <c r="E19" s="50" t="s">
        <v>9</v>
      </c>
      <c r="F19" s="50" t="s">
        <v>8</v>
      </c>
      <c r="G19" s="50" t="s">
        <v>11</v>
      </c>
      <c r="H19" s="50">
        <v>16</v>
      </c>
      <c r="I19" s="50">
        <v>11</v>
      </c>
      <c r="J19" s="50">
        <v>28</v>
      </c>
      <c r="K19" s="50">
        <v>11</v>
      </c>
      <c r="L19" s="50">
        <v>9</v>
      </c>
      <c r="M19" s="52">
        <f t="shared" si="0"/>
        <v>75</v>
      </c>
    </row>
    <row r="20" spans="1:13">
      <c r="A20" s="49">
        <v>17</v>
      </c>
      <c r="B20" s="49" t="s">
        <v>31</v>
      </c>
      <c r="C20" s="49" t="s">
        <v>30</v>
      </c>
      <c r="D20" s="50" t="s">
        <v>77</v>
      </c>
      <c r="E20" s="50" t="s">
        <v>13</v>
      </c>
      <c r="F20" s="50" t="s">
        <v>8</v>
      </c>
      <c r="G20" s="50" t="s">
        <v>11</v>
      </c>
      <c r="H20" s="50">
        <v>14</v>
      </c>
      <c r="I20" s="50">
        <v>15</v>
      </c>
      <c r="J20" s="50">
        <v>14</v>
      </c>
      <c r="K20" s="50">
        <v>18</v>
      </c>
      <c r="L20" s="50">
        <v>15</v>
      </c>
      <c r="M20" s="52">
        <f t="shared" si="0"/>
        <v>76</v>
      </c>
    </row>
    <row r="21" spans="1:13">
      <c r="A21" s="49">
        <v>18</v>
      </c>
      <c r="B21" s="49" t="s">
        <v>84</v>
      </c>
      <c r="C21" s="49" t="s">
        <v>85</v>
      </c>
      <c r="D21" s="50" t="s">
        <v>77</v>
      </c>
      <c r="E21" s="50" t="s">
        <v>13</v>
      </c>
      <c r="F21" s="50" t="s">
        <v>8</v>
      </c>
      <c r="G21" s="50" t="s">
        <v>11</v>
      </c>
      <c r="H21" s="50">
        <v>18</v>
      </c>
      <c r="I21" s="50">
        <v>16</v>
      </c>
      <c r="J21" s="50">
        <v>28</v>
      </c>
      <c r="K21" s="50">
        <v>19</v>
      </c>
      <c r="L21" s="50">
        <v>19</v>
      </c>
      <c r="M21" s="52">
        <f t="shared" si="0"/>
        <v>100</v>
      </c>
    </row>
    <row r="22" spans="1:13">
      <c r="A22" s="49">
        <v>19</v>
      </c>
      <c r="B22" s="49" t="s">
        <v>43</v>
      </c>
      <c r="C22" s="49" t="s">
        <v>15</v>
      </c>
      <c r="D22" s="50" t="s">
        <v>63</v>
      </c>
      <c r="E22" s="50" t="s">
        <v>9</v>
      </c>
      <c r="F22" s="50" t="s">
        <v>12</v>
      </c>
      <c r="G22" s="50" t="s">
        <v>7</v>
      </c>
      <c r="H22" s="50">
        <v>19</v>
      </c>
      <c r="I22" s="50">
        <v>28</v>
      </c>
      <c r="J22" s="50">
        <v>28</v>
      </c>
      <c r="K22" s="50">
        <v>16</v>
      </c>
      <c r="L22" s="50">
        <v>17</v>
      </c>
      <c r="M22" s="52">
        <f t="shared" si="0"/>
        <v>108</v>
      </c>
    </row>
    <row r="23" spans="1:13">
      <c r="A23" s="49">
        <v>20</v>
      </c>
      <c r="B23" s="49" t="s">
        <v>101</v>
      </c>
      <c r="C23" s="49" t="s">
        <v>102</v>
      </c>
      <c r="D23" s="50" t="s">
        <v>81</v>
      </c>
      <c r="E23" s="50" t="s">
        <v>9</v>
      </c>
      <c r="F23" s="50" t="s">
        <v>8</v>
      </c>
      <c r="G23" s="50" t="s">
        <v>11</v>
      </c>
      <c r="H23" s="50">
        <v>28</v>
      </c>
      <c r="I23" s="50">
        <v>28</v>
      </c>
      <c r="J23" s="50">
        <v>28</v>
      </c>
      <c r="K23" s="50">
        <v>17</v>
      </c>
      <c r="L23" s="50">
        <v>18</v>
      </c>
      <c r="M23" s="52">
        <f t="shared" si="0"/>
        <v>119</v>
      </c>
    </row>
    <row r="24" spans="1:13">
      <c r="A24" s="49">
        <v>21</v>
      </c>
      <c r="B24" s="49" t="s">
        <v>86</v>
      </c>
      <c r="C24" s="49" t="s">
        <v>46</v>
      </c>
      <c r="D24" s="50" t="s">
        <v>63</v>
      </c>
      <c r="E24" s="50" t="s">
        <v>9</v>
      </c>
      <c r="F24" s="50" t="s">
        <v>8</v>
      </c>
      <c r="G24" s="50" t="s">
        <v>7</v>
      </c>
      <c r="H24" s="50">
        <v>21</v>
      </c>
      <c r="I24" s="50">
        <v>28</v>
      </c>
      <c r="J24" s="50">
        <v>15</v>
      </c>
      <c r="K24" s="50">
        <v>28</v>
      </c>
      <c r="L24" s="50">
        <v>28</v>
      </c>
      <c r="M24" s="52">
        <f t="shared" si="0"/>
        <v>120</v>
      </c>
    </row>
    <row r="25" spans="1:13">
      <c r="A25" s="49">
        <v>22</v>
      </c>
      <c r="B25" s="49" t="s">
        <v>91</v>
      </c>
      <c r="C25" s="49" t="s">
        <v>92</v>
      </c>
      <c r="D25" s="50" t="s">
        <v>93</v>
      </c>
      <c r="E25" s="50" t="s">
        <v>94</v>
      </c>
      <c r="F25" s="50" t="s">
        <v>12</v>
      </c>
      <c r="G25" s="50" t="s">
        <v>7</v>
      </c>
      <c r="H25" s="50">
        <v>28</v>
      </c>
      <c r="I25" s="50">
        <v>28</v>
      </c>
      <c r="J25" s="50">
        <v>28</v>
      </c>
      <c r="K25" s="50">
        <v>20</v>
      </c>
      <c r="L25" s="50">
        <v>20</v>
      </c>
      <c r="M25" s="52">
        <f t="shared" si="0"/>
        <v>124</v>
      </c>
    </row>
    <row r="26" spans="1:13">
      <c r="A26" s="49">
        <v>23</v>
      </c>
      <c r="B26" s="49" t="s">
        <v>97</v>
      </c>
      <c r="C26" s="49" t="s">
        <v>98</v>
      </c>
      <c r="D26" s="50" t="s">
        <v>63</v>
      </c>
      <c r="E26" s="50" t="s">
        <v>9</v>
      </c>
      <c r="F26" s="50" t="s">
        <v>12</v>
      </c>
      <c r="G26" s="50" t="s">
        <v>11</v>
      </c>
      <c r="H26" s="50">
        <v>28</v>
      </c>
      <c r="I26" s="50">
        <v>28</v>
      </c>
      <c r="J26" s="50">
        <v>28</v>
      </c>
      <c r="K26" s="50">
        <v>21</v>
      </c>
      <c r="L26" s="50">
        <v>21</v>
      </c>
      <c r="M26" s="52">
        <f t="shared" si="0"/>
        <v>126</v>
      </c>
    </row>
    <row r="27" spans="1:13">
      <c r="A27" s="49">
        <v>24</v>
      </c>
      <c r="B27" s="49" t="s">
        <v>87</v>
      </c>
      <c r="C27" s="49" t="s">
        <v>88</v>
      </c>
      <c r="D27" s="50" t="s">
        <v>81</v>
      </c>
      <c r="E27" s="50" t="s">
        <v>9</v>
      </c>
      <c r="F27" s="50" t="s">
        <v>8</v>
      </c>
      <c r="G27" s="50" t="s">
        <v>11</v>
      </c>
      <c r="H27" s="50">
        <v>20</v>
      </c>
      <c r="I27" s="50">
        <v>28</v>
      </c>
      <c r="J27" s="50">
        <v>28</v>
      </c>
      <c r="K27" s="50">
        <v>28</v>
      </c>
      <c r="L27" s="50">
        <v>28</v>
      </c>
      <c r="M27" s="52">
        <f t="shared" si="0"/>
        <v>132</v>
      </c>
    </row>
    <row r="28" spans="1:13">
      <c r="A28" s="49">
        <v>25</v>
      </c>
      <c r="B28" s="49" t="s">
        <v>89</v>
      </c>
      <c r="C28" s="49" t="s">
        <v>47</v>
      </c>
      <c r="D28" s="50" t="s">
        <v>90</v>
      </c>
      <c r="E28" s="50" t="s">
        <v>9</v>
      </c>
      <c r="F28" s="50" t="s">
        <v>8</v>
      </c>
      <c r="G28" s="50" t="s">
        <v>7</v>
      </c>
      <c r="H28" s="50">
        <v>28</v>
      </c>
      <c r="I28" s="50">
        <v>28</v>
      </c>
      <c r="J28" s="50">
        <v>28</v>
      </c>
      <c r="K28" s="50">
        <v>28</v>
      </c>
      <c r="L28" s="50">
        <v>28</v>
      </c>
      <c r="M28" s="52">
        <f t="shared" si="0"/>
        <v>140</v>
      </c>
    </row>
    <row r="29" spans="1:13">
      <c r="A29" s="49">
        <v>25</v>
      </c>
      <c r="B29" s="49" t="s">
        <v>95</v>
      </c>
      <c r="C29" s="49" t="s">
        <v>96</v>
      </c>
      <c r="D29" s="50" t="s">
        <v>63</v>
      </c>
      <c r="E29" s="50" t="s">
        <v>9</v>
      </c>
      <c r="F29" s="50" t="s">
        <v>12</v>
      </c>
      <c r="G29" s="50" t="s">
        <v>11</v>
      </c>
      <c r="H29" s="50">
        <v>28</v>
      </c>
      <c r="I29" s="50">
        <v>28</v>
      </c>
      <c r="J29" s="50">
        <v>28</v>
      </c>
      <c r="K29" s="50">
        <v>28</v>
      </c>
      <c r="L29" s="50">
        <v>28</v>
      </c>
      <c r="M29" s="52">
        <f t="shared" si="0"/>
        <v>140</v>
      </c>
    </row>
    <row r="30" spans="1:13">
      <c r="A30" s="49">
        <v>25</v>
      </c>
      <c r="B30" s="49" t="s">
        <v>99</v>
      </c>
      <c r="C30" s="49" t="s">
        <v>100</v>
      </c>
      <c r="D30" s="50" t="s">
        <v>63</v>
      </c>
      <c r="E30" s="50" t="s">
        <v>9</v>
      </c>
      <c r="F30" s="50" t="s">
        <v>12</v>
      </c>
      <c r="G30" s="50" t="s">
        <v>11</v>
      </c>
      <c r="H30" s="50">
        <v>28</v>
      </c>
      <c r="I30" s="50">
        <v>28</v>
      </c>
      <c r="J30" s="50">
        <v>28</v>
      </c>
      <c r="K30" s="50">
        <v>28</v>
      </c>
      <c r="L30" s="50">
        <v>28</v>
      </c>
      <c r="M30" s="52">
        <f t="shared" si="0"/>
        <v>140</v>
      </c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opLeftCell="A28" workbookViewId="0"/>
  </sheetViews>
  <sheetFormatPr defaultRowHeight="12.75"/>
  <cols>
    <col min="1" max="1" width="3" style="42" customWidth="1"/>
    <col min="2" max="2" width="7.28515625" style="42" customWidth="1"/>
    <col min="3" max="3" width="48.28515625" style="42" customWidth="1"/>
    <col min="4" max="4" width="5" style="42" customWidth="1"/>
    <col min="5" max="5" width="3.5703125" style="42" customWidth="1"/>
    <col min="6" max="6" width="2.7109375" style="42" customWidth="1"/>
    <col min="7" max="7" width="3.5703125" style="42" customWidth="1"/>
    <col min="8" max="16384" width="9.140625" style="42"/>
  </cols>
  <sheetData>
    <row r="1" spans="1:7" ht="15">
      <c r="A1" s="41"/>
    </row>
    <row r="2" spans="1:7" ht="15">
      <c r="A2" s="41"/>
    </row>
    <row r="3" spans="1:7">
      <c r="A3" s="43"/>
    </row>
    <row r="4" spans="1:7" ht="15">
      <c r="A4" s="41"/>
    </row>
    <row r="5" spans="1:7">
      <c r="A5" s="44"/>
    </row>
    <row r="6" spans="1:7">
      <c r="A6" s="5"/>
      <c r="B6" s="5"/>
      <c r="C6" s="5"/>
      <c r="D6" s="5"/>
      <c r="E6" s="5"/>
      <c r="F6" s="5"/>
      <c r="G6" s="5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showGridLines="0" topLeftCell="A115" workbookViewId="0">
      <selection activeCell="C26" sqref="C26"/>
    </sheetView>
  </sheetViews>
  <sheetFormatPr defaultRowHeight="12.75"/>
  <cols>
    <col min="1" max="1" width="3.5703125" customWidth="1"/>
    <col min="2" max="2" width="8.140625" customWidth="1"/>
    <col min="3" max="3" width="52.28515625" customWidth="1"/>
    <col min="4" max="4" width="5" customWidth="1"/>
    <col min="5" max="10" width="4.7109375" customWidth="1"/>
  </cols>
  <sheetData>
    <row r="1" spans="1:10" ht="15">
      <c r="A1" s="41" t="s">
        <v>124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4"/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85" t="s">
        <v>125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>
      <c r="A4" s="95" t="s">
        <v>126</v>
      </c>
      <c r="B4" s="42"/>
      <c r="C4" s="42"/>
      <c r="D4" s="42"/>
      <c r="E4" s="42"/>
      <c r="F4" s="42"/>
      <c r="G4" s="42"/>
      <c r="H4" s="42"/>
      <c r="I4" s="42"/>
      <c r="J4" s="42"/>
    </row>
    <row r="5" spans="1:10">
      <c r="A5" s="85" t="s">
        <v>125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>
      <c r="A6" s="96" t="s">
        <v>374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>
      <c r="A7" s="5" t="s">
        <v>127</v>
      </c>
      <c r="B7" s="5" t="s">
        <v>128</v>
      </c>
      <c r="C7" s="5" t="s">
        <v>129</v>
      </c>
      <c r="D7" s="5" t="s">
        <v>130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</row>
    <row r="8" spans="1:10">
      <c r="A8" s="6">
        <v>1</v>
      </c>
      <c r="B8" s="6" t="s">
        <v>131</v>
      </c>
      <c r="C8" s="6" t="s">
        <v>132</v>
      </c>
      <c r="D8" s="6">
        <v>5</v>
      </c>
      <c r="E8" s="6">
        <v>-7</v>
      </c>
      <c r="F8" s="6">
        <v>1</v>
      </c>
      <c r="G8" s="6">
        <v>1</v>
      </c>
      <c r="H8" s="6">
        <v>1</v>
      </c>
      <c r="I8" s="6">
        <v>1</v>
      </c>
      <c r="J8" s="6">
        <v>1</v>
      </c>
    </row>
    <row r="9" spans="1:10">
      <c r="A9" s="6">
        <v>2</v>
      </c>
      <c r="B9" s="6" t="s">
        <v>133</v>
      </c>
      <c r="C9" s="6" t="s">
        <v>134</v>
      </c>
      <c r="D9" s="6">
        <v>8</v>
      </c>
      <c r="E9" s="6">
        <v>1</v>
      </c>
      <c r="F9" s="6">
        <v>-6</v>
      </c>
      <c r="G9" s="6">
        <v>3</v>
      </c>
      <c r="H9" s="6">
        <v>2</v>
      </c>
      <c r="I9" s="6">
        <v>1</v>
      </c>
      <c r="J9" s="6">
        <v>1</v>
      </c>
    </row>
    <row r="10" spans="1:10">
      <c r="A10" s="6">
        <v>3</v>
      </c>
      <c r="B10" s="6" t="s">
        <v>135</v>
      </c>
      <c r="C10" s="6" t="s">
        <v>136</v>
      </c>
      <c r="D10" s="6">
        <v>10</v>
      </c>
      <c r="E10" s="6">
        <v>2</v>
      </c>
      <c r="F10" s="6">
        <v>-5</v>
      </c>
      <c r="G10" s="6">
        <v>1</v>
      </c>
      <c r="H10" s="6">
        <v>2</v>
      </c>
      <c r="I10" s="6">
        <v>3</v>
      </c>
      <c r="J10" s="6">
        <v>2</v>
      </c>
    </row>
    <row r="11" spans="1:10">
      <c r="A11" s="6">
        <v>4</v>
      </c>
      <c r="B11" s="6" t="s">
        <v>137</v>
      </c>
      <c r="C11" s="6" t="s">
        <v>138</v>
      </c>
      <c r="D11" s="6">
        <v>17</v>
      </c>
      <c r="E11" s="6">
        <v>1</v>
      </c>
      <c r="F11" s="6">
        <v>1</v>
      </c>
      <c r="G11" s="6">
        <v>-11</v>
      </c>
      <c r="H11" s="6">
        <v>8</v>
      </c>
      <c r="I11" s="6">
        <v>4</v>
      </c>
      <c r="J11" s="6">
        <v>3</v>
      </c>
    </row>
    <row r="12" spans="1:10">
      <c r="A12" s="6">
        <v>5</v>
      </c>
      <c r="B12" s="6" t="s">
        <v>139</v>
      </c>
      <c r="C12" s="6" t="s">
        <v>140</v>
      </c>
      <c r="D12" s="6">
        <v>17</v>
      </c>
      <c r="E12" s="6">
        <v>4</v>
      </c>
      <c r="F12" s="6">
        <v>3</v>
      </c>
      <c r="G12" s="6">
        <v>-17</v>
      </c>
      <c r="H12" s="6">
        <v>3</v>
      </c>
      <c r="I12" s="6">
        <v>5</v>
      </c>
      <c r="J12" s="6">
        <v>2</v>
      </c>
    </row>
    <row r="13" spans="1:10">
      <c r="A13" s="6">
        <v>6</v>
      </c>
      <c r="B13" s="6" t="s">
        <v>141</v>
      </c>
      <c r="C13" s="6" t="s">
        <v>142</v>
      </c>
      <c r="D13" s="6">
        <v>18</v>
      </c>
      <c r="E13" s="6">
        <v>5</v>
      </c>
      <c r="F13" s="6">
        <v>-6</v>
      </c>
      <c r="G13" s="6">
        <v>2</v>
      </c>
      <c r="H13" s="6">
        <v>3</v>
      </c>
      <c r="I13" s="6">
        <v>2</v>
      </c>
      <c r="J13" s="6">
        <v>6</v>
      </c>
    </row>
    <row r="14" spans="1:10">
      <c r="A14" s="6">
        <v>7</v>
      </c>
      <c r="B14" s="6" t="s">
        <v>143</v>
      </c>
      <c r="C14" s="6" t="s">
        <v>144</v>
      </c>
      <c r="D14" s="6">
        <v>20</v>
      </c>
      <c r="E14" s="6">
        <v>5</v>
      </c>
      <c r="F14" s="6">
        <v>3</v>
      </c>
      <c r="G14" s="6">
        <v>4</v>
      </c>
      <c r="H14" s="6">
        <v>6</v>
      </c>
      <c r="I14" s="6">
        <v>2</v>
      </c>
      <c r="J14" s="6" t="s">
        <v>145</v>
      </c>
    </row>
    <row r="15" spans="1:10">
      <c r="A15" s="6">
        <v>8</v>
      </c>
      <c r="B15" s="6" t="s">
        <v>146</v>
      </c>
      <c r="C15" s="6" t="s">
        <v>147</v>
      </c>
      <c r="D15" s="6">
        <v>23</v>
      </c>
      <c r="E15" s="6">
        <v>8</v>
      </c>
      <c r="F15" s="6">
        <v>4</v>
      </c>
      <c r="G15" s="6">
        <v>2</v>
      </c>
      <c r="H15" s="6">
        <v>-9</v>
      </c>
      <c r="I15" s="6">
        <v>3</v>
      </c>
      <c r="J15" s="6">
        <v>6</v>
      </c>
    </row>
    <row r="16" spans="1:10">
      <c r="A16" s="6">
        <v>9</v>
      </c>
      <c r="B16" s="6" t="s">
        <v>148</v>
      </c>
      <c r="C16" s="6" t="s">
        <v>149</v>
      </c>
      <c r="D16" s="6">
        <v>28</v>
      </c>
      <c r="E16" s="6">
        <v>10</v>
      </c>
      <c r="F16" s="6">
        <v>-14</v>
      </c>
      <c r="G16" s="6">
        <v>10</v>
      </c>
      <c r="H16" s="6">
        <v>1</v>
      </c>
      <c r="I16" s="6">
        <v>4</v>
      </c>
      <c r="J16" s="6">
        <v>3</v>
      </c>
    </row>
    <row r="17" spans="1:11">
      <c r="A17" s="6">
        <v>10</v>
      </c>
      <c r="B17" s="6" t="s">
        <v>150</v>
      </c>
      <c r="C17" s="6" t="s">
        <v>151</v>
      </c>
      <c r="D17" s="6">
        <v>29</v>
      </c>
      <c r="E17" s="6">
        <v>-17</v>
      </c>
      <c r="F17" s="6">
        <v>2</v>
      </c>
      <c r="G17" s="6">
        <v>4</v>
      </c>
      <c r="H17" s="6">
        <v>8</v>
      </c>
      <c r="I17" s="6">
        <v>6</v>
      </c>
      <c r="J17" s="6">
        <v>9</v>
      </c>
    </row>
    <row r="18" spans="1:11">
      <c r="A18" s="6">
        <v>11</v>
      </c>
      <c r="B18" s="6" t="s">
        <v>152</v>
      </c>
      <c r="C18" s="6" t="s">
        <v>153</v>
      </c>
      <c r="D18" s="6">
        <v>30</v>
      </c>
      <c r="E18" s="6">
        <v>8</v>
      </c>
      <c r="F18" s="6">
        <v>8</v>
      </c>
      <c r="G18" s="6">
        <v>3</v>
      </c>
      <c r="H18" s="6">
        <v>4</v>
      </c>
      <c r="I18" s="6">
        <v>-10</v>
      </c>
      <c r="J18" s="6">
        <v>7</v>
      </c>
    </row>
    <row r="19" spans="1:11">
      <c r="A19" s="6">
        <v>12</v>
      </c>
      <c r="B19" s="6" t="s">
        <v>154</v>
      </c>
      <c r="C19" s="6" t="s">
        <v>155</v>
      </c>
      <c r="D19" s="6">
        <v>31</v>
      </c>
      <c r="E19" s="6">
        <v>3</v>
      </c>
      <c r="F19" s="6">
        <v>-18</v>
      </c>
      <c r="G19" s="6">
        <v>5</v>
      </c>
      <c r="H19" s="6">
        <v>5</v>
      </c>
      <c r="I19" s="6">
        <v>11</v>
      </c>
      <c r="J19" s="6">
        <v>7</v>
      </c>
    </row>
    <row r="20" spans="1:11">
      <c r="A20" s="6">
        <v>13</v>
      </c>
      <c r="B20" s="6" t="s">
        <v>156</v>
      </c>
      <c r="C20" s="6" t="s">
        <v>157</v>
      </c>
      <c r="D20" s="6">
        <v>31</v>
      </c>
      <c r="E20" s="6">
        <v>7</v>
      </c>
      <c r="F20" s="6">
        <v>-9</v>
      </c>
      <c r="G20" s="6">
        <v>5</v>
      </c>
      <c r="H20" s="6">
        <v>6</v>
      </c>
      <c r="I20" s="6">
        <v>5</v>
      </c>
      <c r="J20" s="6">
        <v>8</v>
      </c>
    </row>
    <row r="21" spans="1:11">
      <c r="A21" s="6">
        <v>14</v>
      </c>
      <c r="B21" s="6" t="s">
        <v>158</v>
      </c>
      <c r="C21" s="6" t="s">
        <v>159</v>
      </c>
      <c r="D21" s="6">
        <v>38</v>
      </c>
      <c r="E21" s="6">
        <v>2</v>
      </c>
      <c r="F21" s="6">
        <v>8</v>
      </c>
      <c r="G21" s="6">
        <v>6</v>
      </c>
      <c r="H21" s="6">
        <v>11</v>
      </c>
      <c r="I21" s="6">
        <v>-18</v>
      </c>
      <c r="J21" s="6">
        <v>11</v>
      </c>
    </row>
    <row r="22" spans="1:11">
      <c r="A22" s="6">
        <v>15</v>
      </c>
      <c r="B22" s="6" t="s">
        <v>160</v>
      </c>
      <c r="C22" s="6" t="s">
        <v>161</v>
      </c>
      <c r="D22" s="6">
        <v>38</v>
      </c>
      <c r="E22" s="6">
        <v>6</v>
      </c>
      <c r="F22" s="6">
        <v>7</v>
      </c>
      <c r="G22" s="6">
        <v>11</v>
      </c>
      <c r="H22" s="6">
        <v>-12</v>
      </c>
      <c r="I22" s="6">
        <v>10</v>
      </c>
      <c r="J22" s="6">
        <v>4</v>
      </c>
    </row>
    <row r="23" spans="1:11">
      <c r="A23" s="6">
        <v>16</v>
      </c>
      <c r="B23" s="6" t="s">
        <v>162</v>
      </c>
      <c r="C23" s="6" t="s">
        <v>163</v>
      </c>
      <c r="D23" s="6">
        <v>39</v>
      </c>
      <c r="E23" s="6">
        <v>-18</v>
      </c>
      <c r="F23" s="6">
        <v>5</v>
      </c>
      <c r="G23" s="6">
        <v>10</v>
      </c>
      <c r="H23" s="6">
        <v>4</v>
      </c>
      <c r="I23" s="6">
        <v>16</v>
      </c>
      <c r="J23" s="6">
        <v>4</v>
      </c>
    </row>
    <row r="24" spans="1:11">
      <c r="A24" s="6">
        <v>17</v>
      </c>
      <c r="B24" s="6" t="s">
        <v>164</v>
      </c>
      <c r="C24" s="6" t="s">
        <v>165</v>
      </c>
      <c r="D24" s="6">
        <v>41</v>
      </c>
      <c r="E24" s="6">
        <v>14</v>
      </c>
      <c r="F24" s="6">
        <v>7</v>
      </c>
      <c r="G24" s="6">
        <v>7</v>
      </c>
      <c r="H24" s="6">
        <v>-16</v>
      </c>
      <c r="I24" s="6">
        <v>8</v>
      </c>
      <c r="J24" s="6">
        <v>5</v>
      </c>
    </row>
    <row r="25" spans="1:11">
      <c r="A25" s="6">
        <v>18</v>
      </c>
      <c r="B25" s="6" t="s">
        <v>166</v>
      </c>
      <c r="C25" s="6" t="s">
        <v>167</v>
      </c>
      <c r="D25" s="6">
        <v>44</v>
      </c>
      <c r="E25" s="6">
        <v>-13</v>
      </c>
      <c r="F25" s="6">
        <v>4</v>
      </c>
      <c r="G25" s="6">
        <v>13</v>
      </c>
      <c r="H25" s="6">
        <v>10</v>
      </c>
      <c r="I25" s="6">
        <v>12</v>
      </c>
      <c r="J25" s="6">
        <v>5</v>
      </c>
    </row>
    <row r="26" spans="1:11">
      <c r="A26" s="6">
        <v>19</v>
      </c>
      <c r="B26" s="6" t="s">
        <v>115</v>
      </c>
      <c r="C26" s="97" t="s">
        <v>168</v>
      </c>
      <c r="D26" s="6">
        <v>51</v>
      </c>
      <c r="E26" s="6">
        <v>6</v>
      </c>
      <c r="F26" s="6">
        <v>2</v>
      </c>
      <c r="G26" s="6">
        <v>14</v>
      </c>
      <c r="H26" s="6">
        <v>14</v>
      </c>
      <c r="I26" s="6">
        <v>-15</v>
      </c>
      <c r="J26" s="6">
        <v>15</v>
      </c>
    </row>
    <row r="27" spans="1:11">
      <c r="A27" s="6">
        <v>20</v>
      </c>
      <c r="B27" s="6" t="s">
        <v>35</v>
      </c>
      <c r="C27" s="97" t="s">
        <v>169</v>
      </c>
      <c r="D27" s="6">
        <v>52</v>
      </c>
      <c r="E27" s="6" t="s">
        <v>145</v>
      </c>
      <c r="F27" s="6">
        <v>11</v>
      </c>
      <c r="G27" s="6">
        <v>15</v>
      </c>
      <c r="H27" s="6">
        <v>5</v>
      </c>
      <c r="I27" s="6">
        <v>8</v>
      </c>
      <c r="J27" s="6">
        <v>13</v>
      </c>
      <c r="K27" s="82">
        <v>1</v>
      </c>
    </row>
    <row r="28" spans="1:11">
      <c r="A28" s="6">
        <v>21</v>
      </c>
      <c r="B28" s="6" t="s">
        <v>54</v>
      </c>
      <c r="C28" s="97" t="s">
        <v>170</v>
      </c>
      <c r="D28" s="6">
        <v>54</v>
      </c>
      <c r="E28" s="6">
        <v>10</v>
      </c>
      <c r="F28" s="6">
        <v>11</v>
      </c>
      <c r="G28" s="6">
        <v>6</v>
      </c>
      <c r="H28" s="6">
        <v>-22</v>
      </c>
      <c r="I28" s="6">
        <v>16</v>
      </c>
      <c r="J28" s="6">
        <v>11</v>
      </c>
    </row>
    <row r="29" spans="1:11">
      <c r="A29" s="6">
        <v>22</v>
      </c>
      <c r="B29" s="6" t="s">
        <v>33</v>
      </c>
      <c r="C29" s="97" t="s">
        <v>171</v>
      </c>
      <c r="D29" s="6">
        <v>54</v>
      </c>
      <c r="E29" s="6">
        <v>13</v>
      </c>
      <c r="F29" s="6">
        <v>-23</v>
      </c>
      <c r="G29" s="6">
        <v>8</v>
      </c>
      <c r="H29" s="6">
        <v>7</v>
      </c>
      <c r="I29" s="6">
        <v>14</v>
      </c>
      <c r="J29" s="6">
        <v>12</v>
      </c>
    </row>
    <row r="30" spans="1:11">
      <c r="A30" s="6">
        <v>23</v>
      </c>
      <c r="B30" s="6" t="s">
        <v>36</v>
      </c>
      <c r="C30" s="97" t="s">
        <v>172</v>
      </c>
      <c r="D30" s="6">
        <v>55</v>
      </c>
      <c r="E30" s="6">
        <v>3</v>
      </c>
      <c r="F30" s="6">
        <v>14</v>
      </c>
      <c r="G30" s="6">
        <v>-18</v>
      </c>
      <c r="H30" s="6">
        <v>18</v>
      </c>
      <c r="I30" s="6">
        <v>12</v>
      </c>
      <c r="J30" s="6">
        <v>8</v>
      </c>
    </row>
    <row r="31" spans="1:11">
      <c r="A31" s="6">
        <v>24</v>
      </c>
      <c r="B31" s="6" t="s">
        <v>173</v>
      </c>
      <c r="C31" s="6" t="s">
        <v>174</v>
      </c>
      <c r="D31" s="6">
        <v>57</v>
      </c>
      <c r="E31" s="6">
        <v>12</v>
      </c>
      <c r="F31" s="6">
        <v>-21</v>
      </c>
      <c r="G31" s="6">
        <v>7</v>
      </c>
      <c r="H31" s="6">
        <v>21</v>
      </c>
      <c r="I31" s="6">
        <v>7</v>
      </c>
      <c r="J31" s="6">
        <v>10</v>
      </c>
    </row>
    <row r="32" spans="1:11">
      <c r="A32" s="6">
        <v>25</v>
      </c>
      <c r="B32" s="6" t="s">
        <v>175</v>
      </c>
      <c r="C32" s="6" t="s">
        <v>176</v>
      </c>
      <c r="D32" s="6">
        <v>67</v>
      </c>
      <c r="E32" s="6">
        <v>23</v>
      </c>
      <c r="F32" s="6">
        <v>16</v>
      </c>
      <c r="G32" s="6">
        <v>-35</v>
      </c>
      <c r="H32" s="6">
        <v>13</v>
      </c>
      <c r="I32" s="6">
        <v>6</v>
      </c>
      <c r="J32" s="6">
        <v>9</v>
      </c>
    </row>
    <row r="33" spans="1:11">
      <c r="A33" s="6">
        <v>26</v>
      </c>
      <c r="B33" s="6" t="s">
        <v>177</v>
      </c>
      <c r="C33" s="6" t="s">
        <v>178</v>
      </c>
      <c r="D33" s="6">
        <v>69</v>
      </c>
      <c r="E33" s="6">
        <v>11</v>
      </c>
      <c r="F33" s="6">
        <v>17</v>
      </c>
      <c r="G33" s="6" t="s">
        <v>145</v>
      </c>
      <c r="H33" s="6">
        <v>10</v>
      </c>
      <c r="I33" s="6">
        <v>15</v>
      </c>
      <c r="J33" s="6">
        <v>16</v>
      </c>
      <c r="K33" s="82">
        <v>2</v>
      </c>
    </row>
    <row r="34" spans="1:11">
      <c r="A34" s="6">
        <v>27</v>
      </c>
      <c r="B34" s="6" t="s">
        <v>179</v>
      </c>
      <c r="C34" s="6" t="s">
        <v>180</v>
      </c>
      <c r="D34" s="6">
        <v>75</v>
      </c>
      <c r="E34" s="6">
        <v>16</v>
      </c>
      <c r="F34" s="6">
        <v>17</v>
      </c>
      <c r="G34" s="6">
        <v>8</v>
      </c>
      <c r="H34" s="6">
        <v>15</v>
      </c>
      <c r="I34" s="6">
        <v>19</v>
      </c>
      <c r="J34" s="6">
        <v>-22</v>
      </c>
      <c r="K34" s="82">
        <v>3</v>
      </c>
    </row>
    <row r="35" spans="1:11">
      <c r="A35" s="6">
        <v>28</v>
      </c>
      <c r="B35" s="6" t="s">
        <v>181</v>
      </c>
      <c r="C35" s="6" t="s">
        <v>182</v>
      </c>
      <c r="D35" s="6">
        <v>80</v>
      </c>
      <c r="E35" s="6">
        <v>15</v>
      </c>
      <c r="F35" s="6">
        <v>13</v>
      </c>
      <c r="G35" s="6">
        <v>16</v>
      </c>
      <c r="H35" s="6">
        <v>-25</v>
      </c>
      <c r="I35" s="6">
        <v>17</v>
      </c>
      <c r="J35" s="6">
        <v>19</v>
      </c>
      <c r="K35" s="82">
        <v>4</v>
      </c>
    </row>
    <row r="36" spans="1:11">
      <c r="A36" s="6">
        <v>29</v>
      </c>
      <c r="B36" s="6" t="s">
        <v>183</v>
      </c>
      <c r="C36" s="6" t="s">
        <v>184</v>
      </c>
      <c r="D36" s="6">
        <v>82</v>
      </c>
      <c r="E36" s="6">
        <v>19</v>
      </c>
      <c r="F36" s="6">
        <v>26</v>
      </c>
      <c r="G36" s="6">
        <v>16</v>
      </c>
      <c r="H36" s="6" t="s">
        <v>145</v>
      </c>
      <c r="I36" s="6">
        <v>7</v>
      </c>
      <c r="J36" s="6">
        <v>14</v>
      </c>
      <c r="K36" s="82">
        <v>5</v>
      </c>
    </row>
    <row r="37" spans="1:11">
      <c r="A37" s="6">
        <v>30</v>
      </c>
      <c r="B37" s="6" t="s">
        <v>185</v>
      </c>
      <c r="C37" s="6" t="s">
        <v>186</v>
      </c>
      <c r="D37" s="6">
        <v>83</v>
      </c>
      <c r="E37" s="6" t="s">
        <v>145</v>
      </c>
      <c r="F37" s="6">
        <v>23</v>
      </c>
      <c r="G37" s="6">
        <v>13</v>
      </c>
      <c r="H37" s="6">
        <v>12</v>
      </c>
      <c r="I37" s="6">
        <v>21</v>
      </c>
      <c r="J37" s="6">
        <v>14</v>
      </c>
    </row>
    <row r="38" spans="1:11">
      <c r="A38" s="6">
        <v>31</v>
      </c>
      <c r="B38" s="6" t="s">
        <v>187</v>
      </c>
      <c r="C38" s="6" t="s">
        <v>188</v>
      </c>
      <c r="D38" s="6">
        <v>83</v>
      </c>
      <c r="E38" s="6">
        <v>12</v>
      </c>
      <c r="F38" s="6">
        <v>13</v>
      </c>
      <c r="G38" s="6">
        <v>22</v>
      </c>
      <c r="H38" s="6">
        <v>15</v>
      </c>
      <c r="I38" s="6">
        <v>-28</v>
      </c>
      <c r="J38" s="6">
        <v>21</v>
      </c>
    </row>
    <row r="39" spans="1:11">
      <c r="A39" s="6">
        <v>32</v>
      </c>
      <c r="B39" s="6" t="s">
        <v>189</v>
      </c>
      <c r="C39" s="6" t="s">
        <v>190</v>
      </c>
      <c r="D39" s="6">
        <v>84</v>
      </c>
      <c r="E39" s="6">
        <v>21</v>
      </c>
      <c r="F39" s="6">
        <v>20</v>
      </c>
      <c r="G39" s="6">
        <v>17</v>
      </c>
      <c r="H39" s="6">
        <v>17</v>
      </c>
      <c r="I39" s="6">
        <v>9</v>
      </c>
      <c r="J39" s="6">
        <v>-49</v>
      </c>
    </row>
    <row r="40" spans="1:11">
      <c r="A40" s="6">
        <v>33</v>
      </c>
      <c r="B40" s="6" t="s">
        <v>191</v>
      </c>
      <c r="C40" s="6" t="s">
        <v>192</v>
      </c>
      <c r="D40" s="6">
        <v>84</v>
      </c>
      <c r="E40" s="6" t="s">
        <v>145</v>
      </c>
      <c r="F40" s="6">
        <v>21</v>
      </c>
      <c r="G40" s="6">
        <v>20</v>
      </c>
      <c r="H40" s="6">
        <v>13</v>
      </c>
      <c r="I40" s="6">
        <v>13</v>
      </c>
      <c r="J40" s="6">
        <v>17</v>
      </c>
    </row>
    <row r="41" spans="1:11">
      <c r="A41" s="6">
        <v>34</v>
      </c>
      <c r="B41" s="6" t="s">
        <v>193</v>
      </c>
      <c r="C41" s="6" t="s">
        <v>194</v>
      </c>
      <c r="D41" s="6">
        <v>87</v>
      </c>
      <c r="E41" s="6">
        <v>14</v>
      </c>
      <c r="F41" s="6">
        <v>10</v>
      </c>
      <c r="G41" s="6">
        <v>20</v>
      </c>
      <c r="H41" s="6">
        <v>20</v>
      </c>
      <c r="I41" s="6">
        <v>23</v>
      </c>
      <c r="J41" s="6">
        <v>-24</v>
      </c>
    </row>
    <row r="42" spans="1:11">
      <c r="A42" s="6">
        <v>35</v>
      </c>
      <c r="B42" s="6" t="s">
        <v>195</v>
      </c>
      <c r="C42" s="6" t="s">
        <v>196</v>
      </c>
      <c r="D42" s="6">
        <v>88</v>
      </c>
      <c r="E42" s="6">
        <v>17</v>
      </c>
      <c r="F42" s="6">
        <v>9</v>
      </c>
      <c r="G42" s="6">
        <v>23</v>
      </c>
      <c r="H42" s="6">
        <v>-33</v>
      </c>
      <c r="I42" s="6">
        <v>23</v>
      </c>
      <c r="J42" s="6">
        <v>16</v>
      </c>
    </row>
    <row r="43" spans="1:11">
      <c r="A43" s="6">
        <v>36</v>
      </c>
      <c r="B43" s="6" t="s">
        <v>197</v>
      </c>
      <c r="C43" s="6" t="s">
        <v>198</v>
      </c>
      <c r="D43" s="6">
        <v>95</v>
      </c>
      <c r="E43" s="6">
        <v>26</v>
      </c>
      <c r="F43" s="6">
        <v>-29</v>
      </c>
      <c r="G43" s="6">
        <v>15</v>
      </c>
      <c r="H43" s="6">
        <v>11</v>
      </c>
      <c r="I43" s="6">
        <v>25</v>
      </c>
      <c r="J43" s="6">
        <v>18</v>
      </c>
    </row>
    <row r="44" spans="1:11">
      <c r="A44" s="6">
        <v>37</v>
      </c>
      <c r="B44" s="6" t="s">
        <v>199</v>
      </c>
      <c r="C44" s="6" t="s">
        <v>200</v>
      </c>
      <c r="D44" s="6">
        <v>100</v>
      </c>
      <c r="E44" s="6">
        <v>4</v>
      </c>
      <c r="F44" s="6" t="s">
        <v>201</v>
      </c>
      <c r="G44" s="6">
        <v>32</v>
      </c>
      <c r="H44" s="6">
        <v>7</v>
      </c>
      <c r="I44" s="6">
        <v>18</v>
      </c>
      <c r="J44" s="6">
        <v>39</v>
      </c>
    </row>
    <row r="45" spans="1:11">
      <c r="A45" s="6">
        <v>38</v>
      </c>
      <c r="B45" s="6" t="s">
        <v>202</v>
      </c>
      <c r="C45" s="6" t="s">
        <v>203</v>
      </c>
      <c r="D45" s="6">
        <v>103</v>
      </c>
      <c r="E45" s="6">
        <v>22</v>
      </c>
      <c r="F45" s="6">
        <v>-44</v>
      </c>
      <c r="G45" s="6">
        <v>14</v>
      </c>
      <c r="H45" s="6">
        <v>26</v>
      </c>
      <c r="I45" s="6">
        <v>17</v>
      </c>
      <c r="J45" s="6">
        <v>24</v>
      </c>
    </row>
    <row r="46" spans="1:11">
      <c r="A46" s="6">
        <v>39</v>
      </c>
      <c r="B46" s="6" t="s">
        <v>204</v>
      </c>
      <c r="C46" s="6" t="s">
        <v>205</v>
      </c>
      <c r="D46" s="6">
        <v>104</v>
      </c>
      <c r="E46" s="6">
        <v>18</v>
      </c>
      <c r="F46" s="6">
        <v>10</v>
      </c>
      <c r="G46" s="6">
        <v>22</v>
      </c>
      <c r="H46" s="6">
        <v>-40</v>
      </c>
      <c r="I46" s="6">
        <v>31</v>
      </c>
      <c r="J46" s="6">
        <v>23</v>
      </c>
      <c r="K46" s="82">
        <v>6</v>
      </c>
    </row>
    <row r="47" spans="1:11">
      <c r="A47" s="6">
        <v>40</v>
      </c>
      <c r="B47" s="6" t="s">
        <v>56</v>
      </c>
      <c r="C47" s="97" t="s">
        <v>206</v>
      </c>
      <c r="D47" s="6">
        <v>105</v>
      </c>
      <c r="E47" s="6">
        <v>24</v>
      </c>
      <c r="F47" s="6">
        <v>18</v>
      </c>
      <c r="G47" s="6">
        <v>-37</v>
      </c>
      <c r="H47" s="6">
        <v>16</v>
      </c>
      <c r="I47" s="6">
        <v>37</v>
      </c>
      <c r="J47" s="6">
        <v>10</v>
      </c>
    </row>
    <row r="48" spans="1:11">
      <c r="A48" s="6">
        <v>41</v>
      </c>
      <c r="B48" s="6" t="s">
        <v>38</v>
      </c>
      <c r="C48" s="97" t="s">
        <v>233</v>
      </c>
      <c r="D48" s="6">
        <v>105</v>
      </c>
      <c r="E48" s="6">
        <v>24</v>
      </c>
      <c r="F48" s="6">
        <v>12</v>
      </c>
      <c r="G48" s="6">
        <v>27</v>
      </c>
      <c r="H48" s="6">
        <v>-41</v>
      </c>
      <c r="I48" s="6">
        <v>22</v>
      </c>
      <c r="J48" s="6">
        <v>20</v>
      </c>
    </row>
    <row r="49" spans="1:11">
      <c r="A49" s="6">
        <v>42</v>
      </c>
      <c r="B49" s="6" t="s">
        <v>207</v>
      </c>
      <c r="C49" s="6" t="s">
        <v>208</v>
      </c>
      <c r="D49" s="6">
        <v>106</v>
      </c>
      <c r="E49" s="6">
        <v>21</v>
      </c>
      <c r="F49" s="6">
        <v>34</v>
      </c>
      <c r="G49" s="6" t="s">
        <v>209</v>
      </c>
      <c r="H49" s="6">
        <v>17</v>
      </c>
      <c r="I49" s="6">
        <v>19</v>
      </c>
      <c r="J49" s="6">
        <v>15</v>
      </c>
    </row>
    <row r="50" spans="1:11">
      <c r="A50" s="6">
        <v>43</v>
      </c>
      <c r="B50" s="6" t="s">
        <v>210</v>
      </c>
      <c r="C50" s="6" t="s">
        <v>211</v>
      </c>
      <c r="D50" s="6">
        <v>107</v>
      </c>
      <c r="E50" s="6">
        <v>9</v>
      </c>
      <c r="F50" s="6">
        <v>35</v>
      </c>
      <c r="G50" s="6">
        <v>12</v>
      </c>
      <c r="H50" s="6">
        <v>23</v>
      </c>
      <c r="I50" s="6">
        <v>28</v>
      </c>
      <c r="J50" s="6">
        <v>-45</v>
      </c>
    </row>
    <row r="51" spans="1:11">
      <c r="A51" s="6">
        <v>44</v>
      </c>
      <c r="B51" s="6" t="s">
        <v>212</v>
      </c>
      <c r="C51" s="6" t="s">
        <v>213</v>
      </c>
      <c r="D51" s="6">
        <v>108</v>
      </c>
      <c r="E51" s="6">
        <v>19</v>
      </c>
      <c r="F51" s="6">
        <v>30</v>
      </c>
      <c r="G51" s="6">
        <v>9</v>
      </c>
      <c r="H51" s="6">
        <v>-34</v>
      </c>
      <c r="I51" s="6">
        <v>24</v>
      </c>
      <c r="J51" s="6">
        <v>26</v>
      </c>
      <c r="K51" s="82">
        <v>7</v>
      </c>
    </row>
    <row r="52" spans="1:11">
      <c r="A52" s="6">
        <v>45</v>
      </c>
      <c r="B52" s="6" t="s">
        <v>214</v>
      </c>
      <c r="C52" s="6" t="s">
        <v>215</v>
      </c>
      <c r="D52" s="6">
        <v>109</v>
      </c>
      <c r="E52" s="6" t="s">
        <v>145</v>
      </c>
      <c r="F52" s="6">
        <v>15</v>
      </c>
      <c r="G52" s="6">
        <v>24</v>
      </c>
      <c r="H52" s="6">
        <v>18</v>
      </c>
      <c r="I52" s="6">
        <v>22</v>
      </c>
      <c r="J52" s="6">
        <v>30</v>
      </c>
    </row>
    <row r="53" spans="1:11">
      <c r="A53" s="6">
        <v>46</v>
      </c>
      <c r="B53" s="6" t="s">
        <v>216</v>
      </c>
      <c r="C53" s="6" t="s">
        <v>217</v>
      </c>
      <c r="D53" s="6">
        <v>109</v>
      </c>
      <c r="E53" s="6">
        <v>20</v>
      </c>
      <c r="F53" s="6">
        <v>25</v>
      </c>
      <c r="G53" s="6">
        <v>25</v>
      </c>
      <c r="H53" s="6">
        <v>22</v>
      </c>
      <c r="I53" s="6">
        <v>-29</v>
      </c>
      <c r="J53" s="6">
        <v>17</v>
      </c>
      <c r="K53" s="82">
        <v>8</v>
      </c>
    </row>
    <row r="54" spans="1:11">
      <c r="A54" s="6">
        <v>47</v>
      </c>
      <c r="B54" s="6" t="s">
        <v>218</v>
      </c>
      <c r="C54" s="6" t="s">
        <v>219</v>
      </c>
      <c r="D54" s="6">
        <v>115</v>
      </c>
      <c r="E54" s="6">
        <v>20</v>
      </c>
      <c r="F54" s="6">
        <v>31</v>
      </c>
      <c r="G54" s="6">
        <v>19</v>
      </c>
      <c r="H54" s="6">
        <v>20</v>
      </c>
      <c r="I54" s="6">
        <v>25</v>
      </c>
      <c r="J54" s="6" t="s">
        <v>201</v>
      </c>
      <c r="K54" s="82">
        <v>9</v>
      </c>
    </row>
    <row r="55" spans="1:11">
      <c r="A55" s="6">
        <v>48</v>
      </c>
      <c r="B55" s="6" t="s">
        <v>76</v>
      </c>
      <c r="C55" s="97" t="s">
        <v>220</v>
      </c>
      <c r="D55" s="6">
        <v>116</v>
      </c>
      <c r="E55" s="6">
        <v>11</v>
      </c>
      <c r="F55" s="6">
        <v>36</v>
      </c>
      <c r="G55" s="6">
        <v>-41</v>
      </c>
      <c r="H55" s="6">
        <v>29</v>
      </c>
      <c r="I55" s="6">
        <v>13</v>
      </c>
      <c r="J55" s="6">
        <v>27</v>
      </c>
      <c r="K55" s="82">
        <v>10</v>
      </c>
    </row>
    <row r="56" spans="1:11">
      <c r="A56" s="6">
        <v>49</v>
      </c>
      <c r="B56" s="6" t="s">
        <v>223</v>
      </c>
      <c r="C56" s="6" t="s">
        <v>224</v>
      </c>
      <c r="D56" s="6">
        <v>117</v>
      </c>
      <c r="E56" s="6">
        <v>22</v>
      </c>
      <c r="F56" s="6">
        <v>25</v>
      </c>
      <c r="G56" s="6">
        <v>23</v>
      </c>
      <c r="H56" s="6">
        <v>-44</v>
      </c>
      <c r="I56" s="6">
        <v>26</v>
      </c>
      <c r="J56" s="6">
        <v>21</v>
      </c>
    </row>
    <row r="57" spans="1:11">
      <c r="A57" s="6">
        <v>50</v>
      </c>
      <c r="B57" s="6" t="s">
        <v>221</v>
      </c>
      <c r="C57" s="6" t="s">
        <v>222</v>
      </c>
      <c r="D57" s="6">
        <v>118</v>
      </c>
      <c r="E57" s="6" t="s">
        <v>145</v>
      </c>
      <c r="F57" s="6">
        <v>12</v>
      </c>
      <c r="G57" s="6">
        <v>9</v>
      </c>
      <c r="H57" s="6">
        <v>19</v>
      </c>
      <c r="I57" s="6">
        <v>40</v>
      </c>
      <c r="J57" s="6">
        <v>38</v>
      </c>
    </row>
    <row r="58" spans="1:11">
      <c r="A58" s="6">
        <v>51</v>
      </c>
      <c r="B58" s="6" t="s">
        <v>225</v>
      </c>
      <c r="C58" s="6" t="s">
        <v>226</v>
      </c>
      <c r="D58" s="6">
        <v>118</v>
      </c>
      <c r="E58" s="6">
        <v>16</v>
      </c>
      <c r="F58" s="6">
        <v>29</v>
      </c>
      <c r="G58" s="6">
        <v>28</v>
      </c>
      <c r="H58" s="6">
        <v>27</v>
      </c>
      <c r="I58" s="6">
        <v>-33</v>
      </c>
      <c r="J58" s="6">
        <v>18</v>
      </c>
    </row>
    <row r="59" spans="1:11">
      <c r="A59" s="6">
        <v>52</v>
      </c>
      <c r="B59" s="6" t="s">
        <v>253</v>
      </c>
      <c r="C59" s="6" t="s">
        <v>254</v>
      </c>
      <c r="D59" s="6">
        <v>122</v>
      </c>
      <c r="E59" s="6">
        <v>36</v>
      </c>
      <c r="F59" s="6">
        <v>20</v>
      </c>
      <c r="G59" s="6">
        <v>-51</v>
      </c>
      <c r="H59" s="6">
        <v>33</v>
      </c>
      <c r="I59" s="6">
        <v>20</v>
      </c>
      <c r="J59" s="6">
        <v>13</v>
      </c>
    </row>
    <row r="60" spans="1:11">
      <c r="A60" s="6">
        <v>53</v>
      </c>
      <c r="B60" s="6" t="s">
        <v>229</v>
      </c>
      <c r="C60" s="6" t="s">
        <v>230</v>
      </c>
      <c r="D60" s="6">
        <v>125</v>
      </c>
      <c r="E60" s="6">
        <v>27</v>
      </c>
      <c r="F60" s="6">
        <v>24</v>
      </c>
      <c r="G60" s="6">
        <v>29</v>
      </c>
      <c r="H60" s="6">
        <v>-30</v>
      </c>
      <c r="I60" s="6">
        <v>26</v>
      </c>
      <c r="J60" s="6">
        <v>19</v>
      </c>
    </row>
    <row r="61" spans="1:11">
      <c r="A61" s="6">
        <v>54</v>
      </c>
      <c r="B61" s="6" t="s">
        <v>231</v>
      </c>
      <c r="C61" s="6" t="s">
        <v>232</v>
      </c>
      <c r="D61" s="6">
        <v>125</v>
      </c>
      <c r="E61" s="6">
        <v>32</v>
      </c>
      <c r="F61" s="6">
        <v>22</v>
      </c>
      <c r="G61" s="6">
        <v>21</v>
      </c>
      <c r="H61" s="6">
        <v>25</v>
      </c>
      <c r="I61" s="6">
        <v>-34</v>
      </c>
      <c r="J61" s="6">
        <v>25</v>
      </c>
    </row>
    <row r="62" spans="1:11">
      <c r="A62" s="6">
        <v>55</v>
      </c>
      <c r="B62" s="6" t="s">
        <v>227</v>
      </c>
      <c r="C62" s="6" t="s">
        <v>228</v>
      </c>
      <c r="D62" s="6">
        <v>126</v>
      </c>
      <c r="E62" s="6">
        <v>15</v>
      </c>
      <c r="F62" s="6">
        <v>-41</v>
      </c>
      <c r="G62" s="6">
        <v>12</v>
      </c>
      <c r="H62" s="6">
        <v>29</v>
      </c>
      <c r="I62" s="6">
        <v>35</v>
      </c>
      <c r="J62" s="6">
        <v>35</v>
      </c>
    </row>
    <row r="63" spans="1:11">
      <c r="A63" s="6">
        <v>56</v>
      </c>
      <c r="B63" s="6" t="s">
        <v>234</v>
      </c>
      <c r="C63" s="6" t="s">
        <v>235</v>
      </c>
      <c r="D63" s="6">
        <v>126</v>
      </c>
      <c r="E63" s="6">
        <v>-40</v>
      </c>
      <c r="F63" s="6">
        <v>26</v>
      </c>
      <c r="G63" s="6">
        <v>18</v>
      </c>
      <c r="H63" s="6">
        <v>24</v>
      </c>
      <c r="I63" s="6">
        <v>36</v>
      </c>
      <c r="J63" s="6">
        <v>22</v>
      </c>
    </row>
    <row r="64" spans="1:11">
      <c r="A64" s="6">
        <v>57</v>
      </c>
      <c r="B64" s="6" t="s">
        <v>236</v>
      </c>
      <c r="C64" s="6" t="s">
        <v>237</v>
      </c>
      <c r="D64" s="6">
        <v>129</v>
      </c>
      <c r="E64" s="6">
        <v>23</v>
      </c>
      <c r="F64" s="6">
        <v>36</v>
      </c>
      <c r="G64" s="6" t="s">
        <v>209</v>
      </c>
      <c r="H64" s="6">
        <v>21</v>
      </c>
      <c r="I64" s="6">
        <v>21</v>
      </c>
      <c r="J64" s="6">
        <v>28</v>
      </c>
      <c r="K64" s="82">
        <v>11</v>
      </c>
    </row>
    <row r="65" spans="1:11">
      <c r="A65" s="6">
        <v>58</v>
      </c>
      <c r="B65" s="6" t="s">
        <v>238</v>
      </c>
      <c r="C65" s="6" t="s">
        <v>239</v>
      </c>
      <c r="D65" s="6">
        <v>134</v>
      </c>
      <c r="E65" s="6">
        <v>31</v>
      </c>
      <c r="F65" s="6">
        <v>27</v>
      </c>
      <c r="G65" s="6">
        <v>19</v>
      </c>
      <c r="H65" s="6">
        <v>31</v>
      </c>
      <c r="I65" s="6">
        <v>-32</v>
      </c>
      <c r="J65" s="6">
        <v>26</v>
      </c>
    </row>
    <row r="66" spans="1:11">
      <c r="A66" s="6">
        <v>59</v>
      </c>
      <c r="B66" s="6" t="s">
        <v>78</v>
      </c>
      <c r="C66" s="97" t="s">
        <v>240</v>
      </c>
      <c r="D66" s="6">
        <v>135</v>
      </c>
      <c r="E66" s="6">
        <v>-38</v>
      </c>
      <c r="F66" s="6">
        <v>28</v>
      </c>
      <c r="G66" s="6">
        <v>37</v>
      </c>
      <c r="H66" s="6">
        <v>23</v>
      </c>
      <c r="I66" s="6">
        <v>24</v>
      </c>
      <c r="J66" s="6">
        <v>23</v>
      </c>
    </row>
    <row r="67" spans="1:11">
      <c r="A67" s="6">
        <v>60</v>
      </c>
      <c r="B67" s="6" t="s">
        <v>241</v>
      </c>
      <c r="C67" s="6" t="s">
        <v>242</v>
      </c>
      <c r="D67" s="6">
        <v>137</v>
      </c>
      <c r="E67" s="6">
        <v>28</v>
      </c>
      <c r="F67" s="6">
        <v>22</v>
      </c>
      <c r="G67" s="6">
        <v>26</v>
      </c>
      <c r="H67" s="6">
        <v>-35</v>
      </c>
      <c r="I67" s="6">
        <v>34</v>
      </c>
      <c r="J67" s="6">
        <v>27</v>
      </c>
      <c r="K67" s="82">
        <v>12</v>
      </c>
    </row>
    <row r="68" spans="1:11">
      <c r="A68" s="6">
        <v>61</v>
      </c>
      <c r="B68" s="6" t="s">
        <v>243</v>
      </c>
      <c r="C68" s="6" t="s">
        <v>244</v>
      </c>
      <c r="D68" s="6">
        <v>139</v>
      </c>
      <c r="E68" s="6">
        <v>31</v>
      </c>
      <c r="F68" s="6">
        <v>19</v>
      </c>
      <c r="G68" s="6">
        <v>25</v>
      </c>
      <c r="H68" s="6">
        <v>30</v>
      </c>
      <c r="I68" s="6">
        <v>-35</v>
      </c>
      <c r="J68" s="6">
        <v>34</v>
      </c>
      <c r="K68" s="82">
        <v>13</v>
      </c>
    </row>
    <row r="69" spans="1:11">
      <c r="A69" s="6">
        <v>62</v>
      </c>
      <c r="B69" s="6" t="s">
        <v>245</v>
      </c>
      <c r="C69" s="6" t="s">
        <v>246</v>
      </c>
      <c r="D69" s="6">
        <v>142</v>
      </c>
      <c r="E69" s="6">
        <v>30</v>
      </c>
      <c r="F69" s="6">
        <v>-39</v>
      </c>
      <c r="G69" s="6">
        <v>30</v>
      </c>
      <c r="H69" s="6">
        <v>19</v>
      </c>
      <c r="I69" s="6">
        <v>27</v>
      </c>
      <c r="J69" s="6">
        <v>36</v>
      </c>
      <c r="K69" s="82">
        <v>14</v>
      </c>
    </row>
    <row r="70" spans="1:11">
      <c r="A70" s="6">
        <v>63</v>
      </c>
      <c r="B70" s="6" t="s">
        <v>247</v>
      </c>
      <c r="C70" s="6" t="s">
        <v>248</v>
      </c>
      <c r="D70" s="6">
        <v>147</v>
      </c>
      <c r="E70" s="6">
        <v>28</v>
      </c>
      <c r="F70" s="6">
        <v>16</v>
      </c>
      <c r="G70" s="6">
        <v>36</v>
      </c>
      <c r="H70" s="6" t="s">
        <v>145</v>
      </c>
      <c r="I70" s="6">
        <v>30</v>
      </c>
      <c r="J70" s="6">
        <v>37</v>
      </c>
    </row>
    <row r="71" spans="1:11">
      <c r="A71" s="6">
        <v>64</v>
      </c>
      <c r="B71" s="6" t="s">
        <v>37</v>
      </c>
      <c r="C71" s="97" t="s">
        <v>249</v>
      </c>
      <c r="D71" s="6">
        <v>152</v>
      </c>
      <c r="E71" s="6">
        <v>-51</v>
      </c>
      <c r="F71" s="6">
        <v>30</v>
      </c>
      <c r="G71" s="6">
        <v>34</v>
      </c>
      <c r="H71" s="6">
        <v>26</v>
      </c>
      <c r="I71" s="6">
        <v>20</v>
      </c>
      <c r="J71" s="6">
        <v>42</v>
      </c>
    </row>
    <row r="72" spans="1:11">
      <c r="A72" s="6">
        <v>65</v>
      </c>
      <c r="B72" s="6" t="s">
        <v>44</v>
      </c>
      <c r="C72" s="97" t="s">
        <v>250</v>
      </c>
      <c r="D72" s="6">
        <v>153</v>
      </c>
      <c r="E72" s="6">
        <v>30</v>
      </c>
      <c r="F72" s="6">
        <v>27</v>
      </c>
      <c r="G72" s="6">
        <v>-48</v>
      </c>
      <c r="H72" s="6">
        <v>27</v>
      </c>
      <c r="I72" s="6">
        <v>32</v>
      </c>
      <c r="J72" s="6">
        <v>37</v>
      </c>
    </row>
    <row r="73" spans="1:11">
      <c r="A73" s="6">
        <v>66</v>
      </c>
      <c r="B73" s="6" t="s">
        <v>251</v>
      </c>
      <c r="C73" s="6" t="s">
        <v>252</v>
      </c>
      <c r="D73" s="6">
        <v>158</v>
      </c>
      <c r="E73" s="6">
        <v>35</v>
      </c>
      <c r="F73" s="6" t="s">
        <v>201</v>
      </c>
      <c r="G73" s="6">
        <v>27</v>
      </c>
      <c r="H73" s="6">
        <v>31</v>
      </c>
      <c r="I73" s="6">
        <v>40</v>
      </c>
      <c r="J73" s="6">
        <v>25</v>
      </c>
      <c r="K73" s="82">
        <v>15</v>
      </c>
    </row>
    <row r="74" spans="1:11">
      <c r="A74" s="6">
        <v>67</v>
      </c>
      <c r="B74" s="6" t="s">
        <v>255</v>
      </c>
      <c r="C74" s="6" t="s">
        <v>256</v>
      </c>
      <c r="D74" s="6">
        <v>160</v>
      </c>
      <c r="E74" s="6">
        <v>25</v>
      </c>
      <c r="F74" s="6">
        <v>38</v>
      </c>
      <c r="G74" s="6">
        <v>-39</v>
      </c>
      <c r="H74" s="6">
        <v>28</v>
      </c>
      <c r="I74" s="6">
        <v>38</v>
      </c>
      <c r="J74" s="6">
        <v>31</v>
      </c>
    </row>
    <row r="75" spans="1:11">
      <c r="A75" s="6">
        <v>68</v>
      </c>
      <c r="B75" s="6" t="s">
        <v>257</v>
      </c>
      <c r="C75" s="6" t="s">
        <v>258</v>
      </c>
      <c r="D75" s="6">
        <v>161</v>
      </c>
      <c r="E75" s="6">
        <v>9</v>
      </c>
      <c r="F75" s="6" t="s">
        <v>145</v>
      </c>
      <c r="G75" s="6" t="s">
        <v>259</v>
      </c>
      <c r="H75" s="6">
        <v>9</v>
      </c>
      <c r="I75" s="6">
        <v>9</v>
      </c>
      <c r="J75" s="6" t="s">
        <v>260</v>
      </c>
    </row>
    <row r="76" spans="1:11">
      <c r="A76" s="6">
        <v>69</v>
      </c>
      <c r="B76" s="6" t="s">
        <v>261</v>
      </c>
      <c r="C76" s="6" t="s">
        <v>262</v>
      </c>
      <c r="D76" s="6">
        <v>161</v>
      </c>
      <c r="E76" s="6">
        <v>29</v>
      </c>
      <c r="F76" s="6">
        <v>32</v>
      </c>
      <c r="G76" s="6">
        <v>-42</v>
      </c>
      <c r="H76" s="6">
        <v>32</v>
      </c>
      <c r="I76" s="6">
        <v>36</v>
      </c>
      <c r="J76" s="6">
        <v>32</v>
      </c>
      <c r="K76" s="82">
        <v>16</v>
      </c>
    </row>
    <row r="77" spans="1:11">
      <c r="A77" s="6">
        <v>70</v>
      </c>
      <c r="B77" s="6" t="s">
        <v>263</v>
      </c>
      <c r="C77" s="6" t="s">
        <v>264</v>
      </c>
      <c r="D77" s="6">
        <v>164</v>
      </c>
      <c r="E77" s="6">
        <v>26</v>
      </c>
      <c r="F77" s="6">
        <v>41</v>
      </c>
      <c r="G77" s="6">
        <v>35</v>
      </c>
      <c r="H77" s="6">
        <v>24</v>
      </c>
      <c r="I77" s="6">
        <v>38</v>
      </c>
      <c r="J77" s="6" t="s">
        <v>145</v>
      </c>
    </row>
    <row r="78" spans="1:11">
      <c r="A78" s="6">
        <v>71</v>
      </c>
      <c r="B78" s="6" t="s">
        <v>265</v>
      </c>
      <c r="C78" s="6" t="s">
        <v>266</v>
      </c>
      <c r="D78" s="6">
        <v>164</v>
      </c>
      <c r="E78" s="6">
        <v>25</v>
      </c>
      <c r="F78" s="6">
        <v>-52</v>
      </c>
      <c r="G78" s="6">
        <v>36</v>
      </c>
      <c r="H78" s="6">
        <v>42</v>
      </c>
      <c r="I78" s="6">
        <v>33</v>
      </c>
      <c r="J78" s="6">
        <v>28</v>
      </c>
      <c r="K78" s="82">
        <v>17</v>
      </c>
    </row>
    <row r="79" spans="1:11">
      <c r="A79" s="6">
        <v>72</v>
      </c>
      <c r="B79" s="6" t="s">
        <v>267</v>
      </c>
      <c r="C79" s="6" t="s">
        <v>268</v>
      </c>
      <c r="D79" s="6">
        <v>168</v>
      </c>
      <c r="E79" s="6">
        <v>34</v>
      </c>
      <c r="F79" s="6">
        <v>34</v>
      </c>
      <c r="G79" s="6">
        <v>24</v>
      </c>
      <c r="H79" s="6">
        <v>37</v>
      </c>
      <c r="I79" s="6">
        <v>39</v>
      </c>
      <c r="J79" s="6" t="s">
        <v>145</v>
      </c>
      <c r="K79" s="82">
        <v>18</v>
      </c>
    </row>
    <row r="80" spans="1:11">
      <c r="A80" s="6">
        <v>73</v>
      </c>
      <c r="B80" s="6" t="s">
        <v>269</v>
      </c>
      <c r="C80" s="6" t="s">
        <v>270</v>
      </c>
      <c r="D80" s="6">
        <v>169</v>
      </c>
      <c r="E80" s="6">
        <v>29</v>
      </c>
      <c r="F80" s="6">
        <v>-50</v>
      </c>
      <c r="G80" s="6">
        <v>31</v>
      </c>
      <c r="H80" s="6">
        <v>35</v>
      </c>
      <c r="I80" s="6">
        <v>41</v>
      </c>
      <c r="J80" s="6">
        <v>33</v>
      </c>
      <c r="K80" s="82">
        <v>19</v>
      </c>
    </row>
    <row r="81" spans="1:11">
      <c r="A81" s="6">
        <v>74</v>
      </c>
      <c r="B81" s="6" t="s">
        <v>271</v>
      </c>
      <c r="C81" s="6" t="s">
        <v>272</v>
      </c>
      <c r="D81" s="6">
        <v>170</v>
      </c>
      <c r="E81" s="6">
        <v>40</v>
      </c>
      <c r="F81" s="6">
        <v>32</v>
      </c>
      <c r="G81" s="6" t="s">
        <v>209</v>
      </c>
      <c r="H81" s="6">
        <v>39</v>
      </c>
      <c r="I81" s="6">
        <v>27</v>
      </c>
      <c r="J81" s="6">
        <v>32</v>
      </c>
      <c r="K81" s="82">
        <v>20</v>
      </c>
    </row>
    <row r="82" spans="1:11">
      <c r="A82" s="6">
        <v>75</v>
      </c>
      <c r="B82" s="6" t="s">
        <v>273</v>
      </c>
      <c r="C82" s="6" t="s">
        <v>274</v>
      </c>
      <c r="D82" s="6">
        <v>171</v>
      </c>
      <c r="E82" s="6" t="s">
        <v>145</v>
      </c>
      <c r="F82" s="6" t="s">
        <v>259</v>
      </c>
      <c r="G82" s="6" t="s">
        <v>259</v>
      </c>
      <c r="H82" s="6">
        <v>14</v>
      </c>
      <c r="I82" s="6">
        <v>11</v>
      </c>
      <c r="J82" s="6">
        <v>12</v>
      </c>
    </row>
    <row r="83" spans="1:11">
      <c r="A83" s="6">
        <v>76</v>
      </c>
      <c r="B83" s="6" t="s">
        <v>275</v>
      </c>
      <c r="C83" s="6" t="s">
        <v>276</v>
      </c>
      <c r="D83" s="6">
        <v>173</v>
      </c>
      <c r="E83" s="6">
        <v>49</v>
      </c>
      <c r="F83" s="6">
        <v>19</v>
      </c>
      <c r="G83" s="6">
        <v>33</v>
      </c>
      <c r="H83" s="6">
        <v>36</v>
      </c>
      <c r="I83" s="6">
        <v>-59</v>
      </c>
      <c r="J83" s="6">
        <v>36</v>
      </c>
    </row>
    <row r="84" spans="1:11">
      <c r="A84" s="6">
        <v>77</v>
      </c>
      <c r="B84" s="6" t="s">
        <v>277</v>
      </c>
      <c r="C84" s="6" t="s">
        <v>278</v>
      </c>
      <c r="D84" s="6">
        <v>174</v>
      </c>
      <c r="E84" s="6">
        <v>52</v>
      </c>
      <c r="F84" s="6">
        <v>-53</v>
      </c>
      <c r="G84" s="6">
        <v>45</v>
      </c>
      <c r="H84" s="6">
        <v>28</v>
      </c>
      <c r="I84" s="6">
        <v>14</v>
      </c>
      <c r="J84" s="6">
        <v>35</v>
      </c>
    </row>
    <row r="85" spans="1:11">
      <c r="A85" s="6">
        <v>78</v>
      </c>
      <c r="B85" s="6" t="s">
        <v>279</v>
      </c>
      <c r="C85" s="6" t="s">
        <v>280</v>
      </c>
      <c r="D85" s="6">
        <v>176</v>
      </c>
      <c r="E85" s="6">
        <v>41</v>
      </c>
      <c r="F85" s="6">
        <v>37</v>
      </c>
      <c r="G85" s="6">
        <v>34</v>
      </c>
      <c r="H85" s="6">
        <v>34</v>
      </c>
      <c r="I85" s="6">
        <v>30</v>
      </c>
      <c r="J85" s="6">
        <v>-44</v>
      </c>
      <c r="K85" s="82">
        <v>21</v>
      </c>
    </row>
    <row r="86" spans="1:11">
      <c r="A86" s="6">
        <v>79</v>
      </c>
      <c r="B86" s="6" t="s">
        <v>40</v>
      </c>
      <c r="C86" s="6" t="s">
        <v>281</v>
      </c>
      <c r="D86" s="6">
        <v>178</v>
      </c>
      <c r="E86" s="6">
        <v>32</v>
      </c>
      <c r="F86" s="6">
        <v>39</v>
      </c>
      <c r="G86" s="6">
        <v>38</v>
      </c>
      <c r="H86" s="6">
        <v>38</v>
      </c>
      <c r="I86" s="6">
        <v>31</v>
      </c>
      <c r="J86" s="6">
        <v>-41</v>
      </c>
    </row>
    <row r="87" spans="1:11">
      <c r="A87" s="6">
        <v>80</v>
      </c>
      <c r="B87" s="6" t="s">
        <v>282</v>
      </c>
      <c r="C87" s="6" t="s">
        <v>283</v>
      </c>
      <c r="D87" s="6">
        <v>180</v>
      </c>
      <c r="E87" s="6">
        <v>42</v>
      </c>
      <c r="F87" s="6">
        <v>33</v>
      </c>
      <c r="G87" s="6">
        <v>21</v>
      </c>
      <c r="H87" s="6">
        <v>43</v>
      </c>
      <c r="I87" s="6">
        <v>-45</v>
      </c>
      <c r="J87" s="6">
        <v>41</v>
      </c>
      <c r="K87" s="82">
        <v>22</v>
      </c>
    </row>
    <row r="88" spans="1:11">
      <c r="A88" s="6">
        <v>81</v>
      </c>
      <c r="B88" s="6" t="s">
        <v>284</v>
      </c>
      <c r="C88" s="6" t="s">
        <v>285</v>
      </c>
      <c r="D88" s="6">
        <v>184</v>
      </c>
      <c r="E88" s="6">
        <v>35</v>
      </c>
      <c r="F88" s="6">
        <v>28</v>
      </c>
      <c r="G88" s="6">
        <v>43</v>
      </c>
      <c r="H88" s="6">
        <v>49</v>
      </c>
      <c r="I88" s="6">
        <v>-52</v>
      </c>
      <c r="J88" s="6">
        <v>29</v>
      </c>
      <c r="K88" s="82">
        <v>23</v>
      </c>
    </row>
    <row r="89" spans="1:11">
      <c r="A89" s="6">
        <v>82</v>
      </c>
      <c r="B89" s="6" t="s">
        <v>286</v>
      </c>
      <c r="C89" s="6" t="s">
        <v>287</v>
      </c>
      <c r="D89" s="6">
        <v>187</v>
      </c>
      <c r="E89" s="6">
        <v>45</v>
      </c>
      <c r="F89" s="6" t="s">
        <v>201</v>
      </c>
      <c r="G89" s="6">
        <v>26</v>
      </c>
      <c r="H89" s="6">
        <v>45</v>
      </c>
      <c r="I89" s="6">
        <v>37</v>
      </c>
      <c r="J89" s="6">
        <v>34</v>
      </c>
    </row>
    <row r="90" spans="1:11">
      <c r="A90" s="6">
        <v>83</v>
      </c>
      <c r="B90" s="6" t="s">
        <v>288</v>
      </c>
      <c r="C90" s="6" t="s">
        <v>289</v>
      </c>
      <c r="D90" s="6">
        <v>188</v>
      </c>
      <c r="E90" s="6">
        <v>-44</v>
      </c>
      <c r="F90" s="6">
        <v>38</v>
      </c>
      <c r="G90" s="6">
        <v>40</v>
      </c>
      <c r="H90" s="6">
        <v>40</v>
      </c>
      <c r="I90" s="6">
        <v>41</v>
      </c>
      <c r="J90" s="6">
        <v>29</v>
      </c>
    </row>
    <row r="91" spans="1:11">
      <c r="A91" s="6">
        <v>84</v>
      </c>
      <c r="B91" s="6" t="s">
        <v>290</v>
      </c>
      <c r="C91" s="6" t="s">
        <v>291</v>
      </c>
      <c r="D91" s="6">
        <v>189</v>
      </c>
      <c r="E91" s="6">
        <v>-48</v>
      </c>
      <c r="F91" s="6">
        <v>31</v>
      </c>
      <c r="G91" s="6">
        <v>38</v>
      </c>
      <c r="H91" s="6">
        <v>46</v>
      </c>
      <c r="I91" s="6">
        <v>44</v>
      </c>
      <c r="J91" s="6">
        <v>30</v>
      </c>
    </row>
    <row r="92" spans="1:11">
      <c r="A92" s="6">
        <v>85</v>
      </c>
      <c r="B92" s="6" t="s">
        <v>39</v>
      </c>
      <c r="C92" s="97" t="s">
        <v>292</v>
      </c>
      <c r="D92" s="6">
        <v>193</v>
      </c>
      <c r="E92" s="6">
        <v>44</v>
      </c>
      <c r="F92" s="6">
        <v>15</v>
      </c>
      <c r="G92" s="6">
        <v>46</v>
      </c>
      <c r="H92" s="6">
        <v>-47</v>
      </c>
      <c r="I92" s="6">
        <v>46</v>
      </c>
      <c r="J92" s="6">
        <v>42</v>
      </c>
    </row>
    <row r="93" spans="1:11">
      <c r="A93" s="6">
        <v>86</v>
      </c>
      <c r="B93" s="6" t="s">
        <v>293</v>
      </c>
      <c r="C93" s="6" t="s">
        <v>294</v>
      </c>
      <c r="D93" s="6">
        <v>193</v>
      </c>
      <c r="E93" s="6">
        <v>27</v>
      </c>
      <c r="F93" s="6" t="s">
        <v>201</v>
      </c>
      <c r="G93" s="6" t="s">
        <v>28</v>
      </c>
      <c r="H93" s="6">
        <v>32</v>
      </c>
      <c r="I93" s="6">
        <v>47</v>
      </c>
      <c r="J93" s="6">
        <v>20</v>
      </c>
    </row>
    <row r="94" spans="1:11">
      <c r="A94" s="6">
        <v>87</v>
      </c>
      <c r="B94" s="6" t="s">
        <v>295</v>
      </c>
      <c r="C94" s="6" t="s">
        <v>296</v>
      </c>
      <c r="D94" s="6">
        <v>194</v>
      </c>
      <c r="E94" s="6">
        <v>-53</v>
      </c>
      <c r="F94" s="6">
        <v>37</v>
      </c>
      <c r="G94" s="6">
        <v>40</v>
      </c>
      <c r="H94" s="6">
        <v>38</v>
      </c>
      <c r="I94" s="6">
        <v>39</v>
      </c>
      <c r="J94" s="6">
        <v>40</v>
      </c>
    </row>
    <row r="95" spans="1:11">
      <c r="A95" s="6">
        <v>88</v>
      </c>
      <c r="B95" s="6" t="s">
        <v>34</v>
      </c>
      <c r="C95" s="97" t="s">
        <v>297</v>
      </c>
      <c r="D95" s="6">
        <v>195</v>
      </c>
      <c r="E95" s="6">
        <v>39</v>
      </c>
      <c r="F95" s="6">
        <v>42</v>
      </c>
      <c r="G95" s="6">
        <v>28</v>
      </c>
      <c r="H95" s="6">
        <v>-57</v>
      </c>
      <c r="I95" s="6">
        <v>48</v>
      </c>
      <c r="J95" s="6">
        <v>38</v>
      </c>
      <c r="K95" s="82">
        <v>24</v>
      </c>
    </row>
    <row r="96" spans="1:11">
      <c r="A96" s="6">
        <v>89</v>
      </c>
      <c r="B96" s="6" t="s">
        <v>298</v>
      </c>
      <c r="C96" s="6" t="s">
        <v>299</v>
      </c>
      <c r="D96" s="6">
        <v>205</v>
      </c>
      <c r="E96" s="6">
        <v>45</v>
      </c>
      <c r="F96" s="6">
        <v>43</v>
      </c>
      <c r="G96" s="6">
        <v>45</v>
      </c>
      <c r="H96" s="6">
        <v>43</v>
      </c>
      <c r="I96" s="6">
        <v>29</v>
      </c>
      <c r="J96" s="6">
        <v>-53</v>
      </c>
      <c r="K96" s="82">
        <v>25</v>
      </c>
    </row>
    <row r="97" spans="1:11">
      <c r="A97" s="6">
        <v>90</v>
      </c>
      <c r="B97" s="6" t="s">
        <v>300</v>
      </c>
      <c r="C97" s="6" t="s">
        <v>301</v>
      </c>
      <c r="D97" s="6">
        <v>206</v>
      </c>
      <c r="E97" s="6">
        <v>33</v>
      </c>
      <c r="F97" s="6">
        <v>40</v>
      </c>
      <c r="G97" s="6">
        <v>-57</v>
      </c>
      <c r="H97" s="6">
        <v>39</v>
      </c>
      <c r="I97" s="6">
        <v>55</v>
      </c>
      <c r="J97" s="6">
        <v>39</v>
      </c>
      <c r="K97" s="82">
        <v>26</v>
      </c>
    </row>
    <row r="98" spans="1:11">
      <c r="A98" s="6">
        <v>91</v>
      </c>
      <c r="B98" s="6" t="s">
        <v>302</v>
      </c>
      <c r="C98" s="6" t="s">
        <v>303</v>
      </c>
      <c r="D98" s="6">
        <v>208</v>
      </c>
      <c r="E98" s="6">
        <v>42</v>
      </c>
      <c r="F98" s="6">
        <v>48</v>
      </c>
      <c r="G98" s="6">
        <v>30</v>
      </c>
      <c r="H98" s="6">
        <v>37</v>
      </c>
      <c r="I98" s="6">
        <v>-54</v>
      </c>
      <c r="J98" s="6">
        <v>51</v>
      </c>
    </row>
    <row r="99" spans="1:11">
      <c r="A99" s="6">
        <v>92</v>
      </c>
      <c r="B99" s="6" t="s">
        <v>304</v>
      </c>
      <c r="C99" s="6" t="s">
        <v>305</v>
      </c>
      <c r="D99" s="6">
        <v>209</v>
      </c>
      <c r="E99" s="6">
        <v>43</v>
      </c>
      <c r="F99" s="6">
        <v>49</v>
      </c>
      <c r="G99" s="6">
        <v>31</v>
      </c>
      <c r="H99" s="6">
        <v>-54</v>
      </c>
      <c r="I99" s="6">
        <v>43</v>
      </c>
      <c r="J99" s="6">
        <v>43</v>
      </c>
    </row>
    <row r="100" spans="1:11">
      <c r="A100" s="6">
        <v>93</v>
      </c>
      <c r="B100" s="6" t="s">
        <v>306</v>
      </c>
      <c r="C100" s="6" t="s">
        <v>307</v>
      </c>
      <c r="D100" s="6">
        <v>210</v>
      </c>
      <c r="E100" s="6">
        <v>38</v>
      </c>
      <c r="F100" s="6">
        <v>33</v>
      </c>
      <c r="G100" s="6">
        <v>43</v>
      </c>
      <c r="H100" s="6">
        <v>46</v>
      </c>
      <c r="I100" s="6">
        <v>-50</v>
      </c>
      <c r="J100" s="6">
        <v>50</v>
      </c>
    </row>
    <row r="101" spans="1:11">
      <c r="A101" s="6">
        <v>94</v>
      </c>
      <c r="B101" s="6" t="s">
        <v>41</v>
      </c>
      <c r="C101" s="97" t="s">
        <v>308</v>
      </c>
      <c r="D101" s="6">
        <v>211</v>
      </c>
      <c r="E101" s="6">
        <v>-54</v>
      </c>
      <c r="F101" s="6">
        <v>45</v>
      </c>
      <c r="G101" s="6">
        <v>32</v>
      </c>
      <c r="H101" s="6">
        <v>42</v>
      </c>
      <c r="I101" s="6">
        <v>43</v>
      </c>
      <c r="J101" s="6">
        <v>49</v>
      </c>
      <c r="K101" s="82">
        <v>27</v>
      </c>
    </row>
    <row r="102" spans="1:11">
      <c r="A102" s="6">
        <v>95</v>
      </c>
      <c r="B102" s="6" t="s">
        <v>31</v>
      </c>
      <c r="C102" s="97" t="s">
        <v>311</v>
      </c>
      <c r="D102" s="6">
        <v>214</v>
      </c>
      <c r="E102" s="6">
        <v>39</v>
      </c>
      <c r="F102" s="6">
        <v>45</v>
      </c>
      <c r="G102" s="6">
        <v>49</v>
      </c>
      <c r="H102" s="6">
        <v>50</v>
      </c>
      <c r="I102" s="6">
        <v>-57</v>
      </c>
      <c r="J102" s="6">
        <v>31</v>
      </c>
    </row>
    <row r="103" spans="1:11">
      <c r="A103" s="6">
        <v>96</v>
      </c>
      <c r="B103" s="6" t="s">
        <v>309</v>
      </c>
      <c r="C103" s="6" t="s">
        <v>310</v>
      </c>
      <c r="D103" s="6">
        <v>214</v>
      </c>
      <c r="E103" s="6">
        <v>47</v>
      </c>
      <c r="F103" s="6">
        <v>-56</v>
      </c>
      <c r="G103" s="6">
        <v>33</v>
      </c>
      <c r="H103" s="6">
        <v>52</v>
      </c>
      <c r="I103" s="6">
        <v>42</v>
      </c>
      <c r="J103" s="6">
        <v>40</v>
      </c>
      <c r="K103" s="82">
        <v>28</v>
      </c>
    </row>
    <row r="104" spans="1:11">
      <c r="A104" s="6">
        <v>97</v>
      </c>
      <c r="B104" s="6" t="s">
        <v>29</v>
      </c>
      <c r="C104" s="97" t="s">
        <v>339</v>
      </c>
      <c r="D104" s="6">
        <v>216</v>
      </c>
      <c r="E104" s="6">
        <v>37</v>
      </c>
      <c r="F104" s="6">
        <v>43</v>
      </c>
      <c r="G104" s="6" t="s">
        <v>209</v>
      </c>
      <c r="H104" s="6">
        <v>36</v>
      </c>
      <c r="I104" s="6" t="s">
        <v>259</v>
      </c>
      <c r="J104" s="6">
        <v>33</v>
      </c>
    </row>
    <row r="105" spans="1:11">
      <c r="A105" s="6">
        <v>98</v>
      </c>
      <c r="B105" s="6" t="s">
        <v>312</v>
      </c>
      <c r="C105" s="6" t="s">
        <v>313</v>
      </c>
      <c r="D105" s="6">
        <v>218</v>
      </c>
      <c r="E105" s="6">
        <v>33</v>
      </c>
      <c r="F105" s="6">
        <v>40</v>
      </c>
      <c r="G105" s="6">
        <v>50</v>
      </c>
      <c r="H105" s="6">
        <v>51</v>
      </c>
      <c r="I105" s="6">
        <v>44</v>
      </c>
      <c r="J105" s="6">
        <v>-53</v>
      </c>
      <c r="K105" s="82">
        <v>29</v>
      </c>
    </row>
    <row r="106" spans="1:11">
      <c r="A106" s="6">
        <v>99</v>
      </c>
      <c r="B106" s="6" t="s">
        <v>314</v>
      </c>
      <c r="C106" s="6" t="s">
        <v>315</v>
      </c>
      <c r="D106" s="6">
        <v>225</v>
      </c>
      <c r="E106" s="6">
        <v>37</v>
      </c>
      <c r="F106" s="6">
        <v>35</v>
      </c>
      <c r="G106" s="6">
        <v>42</v>
      </c>
      <c r="H106" s="6">
        <v>55</v>
      </c>
      <c r="I106" s="6">
        <v>-60</v>
      </c>
      <c r="J106" s="6">
        <v>56</v>
      </c>
    </row>
    <row r="107" spans="1:11">
      <c r="A107" s="6">
        <v>100</v>
      </c>
      <c r="B107" s="6" t="s">
        <v>316</v>
      </c>
      <c r="C107" s="6" t="s">
        <v>317</v>
      </c>
      <c r="D107" s="6">
        <v>230</v>
      </c>
      <c r="E107" s="6">
        <v>48</v>
      </c>
      <c r="F107" s="6">
        <v>46</v>
      </c>
      <c r="G107" s="6">
        <v>44</v>
      </c>
      <c r="H107" s="6">
        <v>41</v>
      </c>
      <c r="I107" s="6">
        <v>-51</v>
      </c>
      <c r="J107" s="6">
        <v>51</v>
      </c>
      <c r="K107" s="82">
        <v>30</v>
      </c>
    </row>
    <row r="108" spans="1:11">
      <c r="A108" s="6">
        <v>101</v>
      </c>
      <c r="B108" s="6" t="s">
        <v>318</v>
      </c>
      <c r="C108" s="6" t="s">
        <v>319</v>
      </c>
      <c r="D108" s="6">
        <v>235</v>
      </c>
      <c r="E108" s="6">
        <v>49</v>
      </c>
      <c r="F108" s="6">
        <v>44</v>
      </c>
      <c r="G108" s="6" t="s">
        <v>209</v>
      </c>
      <c r="H108" s="6">
        <v>48</v>
      </c>
      <c r="I108" s="6">
        <v>46</v>
      </c>
      <c r="J108" s="6">
        <v>48</v>
      </c>
    </row>
    <row r="109" spans="1:11">
      <c r="A109" s="6">
        <v>102</v>
      </c>
      <c r="B109" s="6" t="s">
        <v>320</v>
      </c>
      <c r="C109" s="6" t="s">
        <v>321</v>
      </c>
      <c r="D109" s="6">
        <v>237</v>
      </c>
      <c r="E109" s="6">
        <v>46</v>
      </c>
      <c r="F109" s="6">
        <v>42</v>
      </c>
      <c r="G109" s="6">
        <v>53</v>
      </c>
      <c r="H109" s="6" t="s">
        <v>145</v>
      </c>
      <c r="I109" s="6">
        <v>50</v>
      </c>
      <c r="J109" s="6">
        <v>46</v>
      </c>
      <c r="K109" s="82">
        <v>31</v>
      </c>
    </row>
    <row r="110" spans="1:11">
      <c r="A110" s="6">
        <v>103</v>
      </c>
      <c r="B110" s="6" t="s">
        <v>324</v>
      </c>
      <c r="C110" s="6" t="s">
        <v>325</v>
      </c>
      <c r="D110" s="6">
        <v>240</v>
      </c>
      <c r="E110" s="6">
        <v>56</v>
      </c>
      <c r="F110" s="6">
        <v>47</v>
      </c>
      <c r="G110" s="6" t="s">
        <v>209</v>
      </c>
      <c r="H110" s="6">
        <v>48</v>
      </c>
      <c r="I110" s="6">
        <v>42</v>
      </c>
      <c r="J110" s="6">
        <v>47</v>
      </c>
    </row>
    <row r="111" spans="1:11">
      <c r="A111" s="6">
        <v>104</v>
      </c>
      <c r="B111" s="6" t="s">
        <v>326</v>
      </c>
      <c r="C111" s="6" t="s">
        <v>327</v>
      </c>
      <c r="D111" s="6">
        <v>241</v>
      </c>
      <c r="E111" s="6">
        <v>36</v>
      </c>
      <c r="F111" s="6">
        <v>-58</v>
      </c>
      <c r="G111" s="6">
        <v>47</v>
      </c>
      <c r="H111" s="6">
        <v>51</v>
      </c>
      <c r="I111" s="6">
        <v>53</v>
      </c>
      <c r="J111" s="6">
        <v>54</v>
      </c>
      <c r="K111" s="82">
        <v>32</v>
      </c>
    </row>
    <row r="112" spans="1:11">
      <c r="A112" s="6">
        <v>105</v>
      </c>
      <c r="B112" s="6" t="s">
        <v>328</v>
      </c>
      <c r="C112" s="6" t="s">
        <v>329</v>
      </c>
      <c r="D112" s="6">
        <v>241</v>
      </c>
      <c r="E112" s="6">
        <v>54</v>
      </c>
      <c r="F112" s="6">
        <v>-55</v>
      </c>
      <c r="G112" s="6">
        <v>44</v>
      </c>
      <c r="H112" s="6">
        <v>45</v>
      </c>
      <c r="I112" s="6">
        <v>51</v>
      </c>
      <c r="J112" s="6">
        <v>47</v>
      </c>
      <c r="K112" s="82">
        <v>33</v>
      </c>
    </row>
    <row r="113" spans="1:11">
      <c r="A113" s="6">
        <v>106</v>
      </c>
      <c r="B113" s="6" t="s">
        <v>79</v>
      </c>
      <c r="C113" s="97" t="s">
        <v>332</v>
      </c>
      <c r="D113" s="6">
        <v>243</v>
      </c>
      <c r="E113" s="6" t="s">
        <v>145</v>
      </c>
      <c r="F113" s="6">
        <v>46</v>
      </c>
      <c r="G113" s="6">
        <v>54</v>
      </c>
      <c r="H113" s="6">
        <v>44</v>
      </c>
      <c r="I113" s="6">
        <v>47</v>
      </c>
      <c r="J113" s="6">
        <v>52</v>
      </c>
    </row>
    <row r="114" spans="1:11">
      <c r="A114" s="6">
        <v>107</v>
      </c>
      <c r="B114" s="6" t="s">
        <v>330</v>
      </c>
      <c r="C114" s="6" t="s">
        <v>331</v>
      </c>
      <c r="D114" s="6">
        <v>243</v>
      </c>
      <c r="E114" s="6">
        <v>47</v>
      </c>
      <c r="F114" s="6">
        <v>49</v>
      </c>
      <c r="G114" s="6" t="s">
        <v>209</v>
      </c>
      <c r="H114" s="6">
        <v>49</v>
      </c>
      <c r="I114" s="6">
        <v>54</v>
      </c>
      <c r="J114" s="6">
        <v>44</v>
      </c>
    </row>
    <row r="115" spans="1:11">
      <c r="A115" s="6">
        <v>108</v>
      </c>
      <c r="B115" s="6" t="s">
        <v>335</v>
      </c>
      <c r="C115" s="6" t="s">
        <v>336</v>
      </c>
      <c r="D115" s="6">
        <v>244</v>
      </c>
      <c r="E115" s="6">
        <v>34</v>
      </c>
      <c r="F115" s="6">
        <v>47</v>
      </c>
      <c r="G115" s="6">
        <v>29</v>
      </c>
      <c r="H115" s="6" t="s">
        <v>145</v>
      </c>
      <c r="I115" s="6" t="s">
        <v>259</v>
      </c>
      <c r="J115" s="6" t="s">
        <v>259</v>
      </c>
      <c r="K115" s="82">
        <v>34</v>
      </c>
    </row>
    <row r="116" spans="1:11">
      <c r="A116" s="6">
        <v>109</v>
      </c>
      <c r="B116" s="6" t="s">
        <v>337</v>
      </c>
      <c r="C116" s="6" t="s">
        <v>338</v>
      </c>
      <c r="D116" s="6">
        <v>245</v>
      </c>
      <c r="E116" s="6">
        <v>58</v>
      </c>
      <c r="F116" s="6" t="s">
        <v>201</v>
      </c>
      <c r="G116" s="6">
        <v>39</v>
      </c>
      <c r="H116" s="6">
        <v>55</v>
      </c>
      <c r="I116" s="6">
        <v>45</v>
      </c>
      <c r="J116" s="6">
        <v>48</v>
      </c>
    </row>
    <row r="117" spans="1:11">
      <c r="A117" s="6">
        <v>110</v>
      </c>
      <c r="B117" s="6" t="s">
        <v>340</v>
      </c>
      <c r="C117" s="6" t="s">
        <v>341</v>
      </c>
      <c r="D117" s="6">
        <v>255</v>
      </c>
      <c r="E117" s="6">
        <v>43</v>
      </c>
      <c r="F117" s="6">
        <v>50</v>
      </c>
      <c r="G117" s="6" t="s">
        <v>209</v>
      </c>
      <c r="H117" s="6">
        <v>47</v>
      </c>
      <c r="I117" s="6">
        <v>56</v>
      </c>
      <c r="J117" s="6">
        <v>59</v>
      </c>
      <c r="K117" s="83">
        <v>35</v>
      </c>
    </row>
    <row r="118" spans="1:11">
      <c r="A118" s="6">
        <v>111</v>
      </c>
      <c r="B118" s="6" t="s">
        <v>342</v>
      </c>
      <c r="C118" s="6" t="s">
        <v>343</v>
      </c>
      <c r="D118" s="6">
        <v>255</v>
      </c>
      <c r="E118" s="6">
        <v>56</v>
      </c>
      <c r="F118" s="6">
        <v>51</v>
      </c>
      <c r="G118" s="6" t="s">
        <v>209</v>
      </c>
      <c r="H118" s="6">
        <v>53</v>
      </c>
      <c r="I118" s="6">
        <v>49</v>
      </c>
      <c r="J118" s="6">
        <v>46</v>
      </c>
      <c r="K118" s="82">
        <v>36</v>
      </c>
    </row>
    <row r="119" spans="1:11">
      <c r="A119" s="6">
        <v>112</v>
      </c>
      <c r="B119" s="6" t="s">
        <v>344</v>
      </c>
      <c r="C119" s="6" t="s">
        <v>345</v>
      </c>
      <c r="D119" s="6">
        <v>255</v>
      </c>
      <c r="E119" s="6">
        <v>46</v>
      </c>
      <c r="F119" s="6">
        <v>53</v>
      </c>
      <c r="G119" s="6">
        <v>52</v>
      </c>
      <c r="H119" s="6">
        <v>-58</v>
      </c>
      <c r="I119" s="6">
        <v>49</v>
      </c>
      <c r="J119" s="6">
        <v>55</v>
      </c>
    </row>
    <row r="120" spans="1:11">
      <c r="A120" s="6">
        <v>113</v>
      </c>
      <c r="B120" s="6" t="s">
        <v>101</v>
      </c>
      <c r="C120" s="97" t="s">
        <v>346</v>
      </c>
      <c r="D120" s="6">
        <v>258</v>
      </c>
      <c r="E120" s="6">
        <v>41</v>
      </c>
      <c r="F120" s="6">
        <v>56</v>
      </c>
      <c r="G120" s="6" t="s">
        <v>145</v>
      </c>
      <c r="H120" s="6">
        <v>61</v>
      </c>
      <c r="I120" s="6">
        <v>57</v>
      </c>
      <c r="J120" s="6">
        <v>43</v>
      </c>
    </row>
    <row r="121" spans="1:11">
      <c r="A121" s="6">
        <v>114</v>
      </c>
      <c r="B121" s="6" t="s">
        <v>350</v>
      </c>
      <c r="C121" s="6" t="s">
        <v>351</v>
      </c>
      <c r="D121" s="6">
        <v>260</v>
      </c>
      <c r="E121" s="6">
        <v>50</v>
      </c>
      <c r="F121" s="6">
        <v>52</v>
      </c>
      <c r="G121" s="6">
        <v>55</v>
      </c>
      <c r="H121" s="6">
        <v>50</v>
      </c>
      <c r="I121" s="6">
        <v>53</v>
      </c>
      <c r="J121" s="6" t="s">
        <v>201</v>
      </c>
      <c r="K121" s="82">
        <v>37</v>
      </c>
    </row>
    <row r="122" spans="1:11">
      <c r="A122" s="6">
        <v>115</v>
      </c>
      <c r="B122" s="6" t="s">
        <v>347</v>
      </c>
      <c r="C122" s="6" t="s">
        <v>348</v>
      </c>
      <c r="D122" s="6">
        <v>260</v>
      </c>
      <c r="E122" s="6">
        <v>50</v>
      </c>
      <c r="F122" s="6">
        <v>51</v>
      </c>
      <c r="G122" s="6" t="s">
        <v>209</v>
      </c>
      <c r="H122" s="6">
        <v>52</v>
      </c>
      <c r="I122" s="6">
        <v>55</v>
      </c>
      <c r="J122" s="6">
        <v>52</v>
      </c>
      <c r="K122" s="82">
        <v>38</v>
      </c>
    </row>
    <row r="123" spans="1:11">
      <c r="A123" s="6">
        <v>116</v>
      </c>
      <c r="B123" s="6" t="s">
        <v>42</v>
      </c>
      <c r="C123" s="97" t="s">
        <v>349</v>
      </c>
      <c r="D123" s="6">
        <v>261</v>
      </c>
      <c r="E123" s="6">
        <v>52</v>
      </c>
      <c r="F123" s="6">
        <v>60</v>
      </c>
      <c r="G123" s="6" t="s">
        <v>209</v>
      </c>
      <c r="H123" s="6">
        <v>56</v>
      </c>
      <c r="I123" s="6">
        <v>48</v>
      </c>
      <c r="J123" s="6">
        <v>45</v>
      </c>
      <c r="K123" s="82">
        <v>39</v>
      </c>
    </row>
    <row r="124" spans="1:11">
      <c r="A124" s="6">
        <v>117</v>
      </c>
      <c r="B124" s="6" t="s">
        <v>322</v>
      </c>
      <c r="C124" s="97" t="s">
        <v>323</v>
      </c>
      <c r="D124" s="6">
        <v>269</v>
      </c>
      <c r="E124" s="6" t="s">
        <v>145</v>
      </c>
      <c r="F124" s="6">
        <v>54</v>
      </c>
      <c r="G124" s="6">
        <v>56</v>
      </c>
      <c r="H124" s="6">
        <v>53</v>
      </c>
      <c r="I124" s="6">
        <v>56</v>
      </c>
      <c r="J124" s="6">
        <v>50</v>
      </c>
    </row>
    <row r="125" spans="1:11">
      <c r="A125" s="6">
        <v>118</v>
      </c>
      <c r="B125" s="6" t="s">
        <v>352</v>
      </c>
      <c r="C125" s="6" t="s">
        <v>353</v>
      </c>
      <c r="D125" s="6">
        <v>276</v>
      </c>
      <c r="E125" s="6">
        <v>51</v>
      </c>
      <c r="F125" s="6">
        <v>24</v>
      </c>
      <c r="G125" s="6" t="s">
        <v>145</v>
      </c>
      <c r="H125" s="6" t="s">
        <v>259</v>
      </c>
      <c r="I125" s="6" t="s">
        <v>259</v>
      </c>
      <c r="J125" s="6" t="s">
        <v>259</v>
      </c>
      <c r="K125" s="82">
        <v>40</v>
      </c>
    </row>
    <row r="126" spans="1:11">
      <c r="A126" s="6">
        <v>119</v>
      </c>
      <c r="B126" s="6" t="s">
        <v>43</v>
      </c>
      <c r="C126" s="97" t="s">
        <v>354</v>
      </c>
      <c r="D126" s="6">
        <v>280</v>
      </c>
      <c r="E126" s="6">
        <v>55</v>
      </c>
      <c r="F126" s="6">
        <v>59</v>
      </c>
      <c r="G126" s="6" t="s">
        <v>145</v>
      </c>
      <c r="H126" s="6">
        <v>60</v>
      </c>
      <c r="I126" s="6">
        <v>52</v>
      </c>
      <c r="J126" s="6">
        <v>54</v>
      </c>
      <c r="K126" s="84">
        <v>41</v>
      </c>
    </row>
    <row r="127" spans="1:11">
      <c r="A127" s="6">
        <v>120</v>
      </c>
      <c r="B127" s="6" t="s">
        <v>355</v>
      </c>
      <c r="C127" s="6" t="s">
        <v>356</v>
      </c>
      <c r="D127" s="6">
        <v>283</v>
      </c>
      <c r="E127" s="6">
        <v>53</v>
      </c>
      <c r="F127" s="6">
        <v>55</v>
      </c>
      <c r="G127" s="6">
        <v>41</v>
      </c>
      <c r="H127" s="6" t="s">
        <v>145</v>
      </c>
      <c r="I127" s="6" t="s">
        <v>259</v>
      </c>
      <c r="J127" s="6" t="s">
        <v>259</v>
      </c>
    </row>
    <row r="128" spans="1:11">
      <c r="A128" s="6">
        <v>121</v>
      </c>
      <c r="B128" s="6" t="s">
        <v>361</v>
      </c>
      <c r="C128" s="6" t="s">
        <v>362</v>
      </c>
      <c r="D128" s="6">
        <v>290</v>
      </c>
      <c r="E128" s="6">
        <v>57</v>
      </c>
      <c r="F128" s="6">
        <v>54</v>
      </c>
      <c r="G128" s="6" t="s">
        <v>209</v>
      </c>
      <c r="H128" s="6">
        <v>54</v>
      </c>
      <c r="I128" s="6">
        <v>58</v>
      </c>
      <c r="J128" s="6" t="s">
        <v>259</v>
      </c>
    </row>
    <row r="129" spans="1:11">
      <c r="A129" s="6">
        <v>122</v>
      </c>
      <c r="B129" s="6" t="s">
        <v>357</v>
      </c>
      <c r="C129" s="6" t="s">
        <v>358</v>
      </c>
      <c r="D129" s="6">
        <v>290</v>
      </c>
      <c r="E129" s="6">
        <v>58</v>
      </c>
      <c r="F129" s="6">
        <v>57</v>
      </c>
      <c r="G129" s="6">
        <v>59</v>
      </c>
      <c r="H129" s="6" t="s">
        <v>145</v>
      </c>
      <c r="I129" s="6">
        <v>60</v>
      </c>
      <c r="J129" s="6">
        <v>56</v>
      </c>
      <c r="K129" s="82">
        <v>42</v>
      </c>
    </row>
    <row r="130" spans="1:11">
      <c r="A130" s="6">
        <v>123</v>
      </c>
      <c r="B130" s="6" t="s">
        <v>359</v>
      </c>
      <c r="C130" s="6" t="s">
        <v>360</v>
      </c>
      <c r="D130" s="6">
        <v>290</v>
      </c>
      <c r="E130" s="6">
        <v>59</v>
      </c>
      <c r="F130" s="6">
        <v>57</v>
      </c>
      <c r="G130" s="6" t="s">
        <v>209</v>
      </c>
      <c r="H130" s="6">
        <v>57</v>
      </c>
      <c r="I130" s="6">
        <v>59</v>
      </c>
      <c r="J130" s="6">
        <v>58</v>
      </c>
      <c r="K130" s="82">
        <v>43</v>
      </c>
    </row>
    <row r="131" spans="1:11">
      <c r="A131" s="6">
        <v>124</v>
      </c>
      <c r="B131" s="6" t="s">
        <v>333</v>
      </c>
      <c r="C131" s="6" t="s">
        <v>334</v>
      </c>
      <c r="D131" s="6">
        <v>297</v>
      </c>
      <c r="E131" s="6">
        <v>60</v>
      </c>
      <c r="F131" s="6">
        <v>48</v>
      </c>
      <c r="G131" s="6">
        <v>58</v>
      </c>
      <c r="H131" s="6">
        <v>64</v>
      </c>
      <c r="I131" s="6" t="s">
        <v>145</v>
      </c>
      <c r="J131" s="6" t="s">
        <v>259</v>
      </c>
      <c r="K131" s="82">
        <v>44</v>
      </c>
    </row>
    <row r="132" spans="1:11">
      <c r="A132" s="6">
        <v>125</v>
      </c>
      <c r="B132" s="6" t="s">
        <v>363</v>
      </c>
      <c r="C132" s="6" t="s">
        <v>364</v>
      </c>
      <c r="D132" s="6">
        <v>297</v>
      </c>
      <c r="E132" s="6">
        <v>59</v>
      </c>
      <c r="F132" s="6">
        <v>62</v>
      </c>
      <c r="G132" s="6" t="s">
        <v>209</v>
      </c>
      <c r="H132" s="6">
        <v>63</v>
      </c>
      <c r="I132" s="6">
        <v>58</v>
      </c>
      <c r="J132" s="6">
        <v>55</v>
      </c>
      <c r="K132" s="82">
        <v>45</v>
      </c>
    </row>
    <row r="133" spans="1:11">
      <c r="A133" s="6">
        <v>126</v>
      </c>
      <c r="B133" s="6" t="s">
        <v>91</v>
      </c>
      <c r="C133" s="97" t="s">
        <v>365</v>
      </c>
      <c r="D133" s="6">
        <v>298</v>
      </c>
      <c r="E133" s="6">
        <v>57</v>
      </c>
      <c r="F133" s="6">
        <v>61</v>
      </c>
      <c r="G133" s="6" t="s">
        <v>209</v>
      </c>
      <c r="H133" s="6">
        <v>62</v>
      </c>
      <c r="I133" s="6">
        <v>61</v>
      </c>
      <c r="J133" s="6">
        <v>57</v>
      </c>
      <c r="K133" s="82">
        <v>46</v>
      </c>
    </row>
    <row r="134" spans="1:11">
      <c r="A134" s="6">
        <v>127</v>
      </c>
      <c r="B134" s="6" t="s">
        <v>366</v>
      </c>
      <c r="C134" s="6" t="s">
        <v>367</v>
      </c>
      <c r="D134" s="6">
        <v>312</v>
      </c>
      <c r="E134" s="6">
        <v>55</v>
      </c>
      <c r="F134" s="6" t="s">
        <v>145</v>
      </c>
      <c r="G134" s="6" t="s">
        <v>259</v>
      </c>
      <c r="H134" s="6">
        <v>56</v>
      </c>
      <c r="I134" s="6" t="s">
        <v>259</v>
      </c>
      <c r="J134" s="6" t="s">
        <v>259</v>
      </c>
    </row>
    <row r="135" spans="1:11">
      <c r="A135" s="6">
        <v>128</v>
      </c>
      <c r="B135" s="6" t="s">
        <v>87</v>
      </c>
      <c r="C135" s="97" t="s">
        <v>368</v>
      </c>
      <c r="D135" s="6">
        <v>325</v>
      </c>
      <c r="E135" s="6">
        <v>61</v>
      </c>
      <c r="F135" s="6">
        <v>63</v>
      </c>
      <c r="G135" s="6" t="s">
        <v>209</v>
      </c>
      <c r="H135" s="6" t="s">
        <v>259</v>
      </c>
      <c r="I135" s="6" t="s">
        <v>259</v>
      </c>
      <c r="J135" s="6" t="s">
        <v>259</v>
      </c>
    </row>
    <row r="136" spans="1:11">
      <c r="A136" s="6">
        <v>129</v>
      </c>
      <c r="B136" s="6" t="s">
        <v>369</v>
      </c>
      <c r="C136" s="6" t="s">
        <v>370</v>
      </c>
      <c r="D136" s="6">
        <v>327</v>
      </c>
      <c r="E136" s="6" t="s">
        <v>145</v>
      </c>
      <c r="F136" s="6" t="s">
        <v>259</v>
      </c>
      <c r="G136" s="6" t="s">
        <v>259</v>
      </c>
      <c r="H136" s="6">
        <v>59</v>
      </c>
      <c r="I136" s="6" t="s">
        <v>259</v>
      </c>
      <c r="J136" s="6" t="s">
        <v>259</v>
      </c>
    </row>
    <row r="137" spans="1:11">
      <c r="A137" s="6">
        <v>130</v>
      </c>
      <c r="B137" s="6" t="s">
        <v>371</v>
      </c>
      <c r="C137" s="6" t="s">
        <v>372</v>
      </c>
      <c r="D137" s="6">
        <v>335</v>
      </c>
      <c r="E137" s="6" t="s">
        <v>145</v>
      </c>
      <c r="F137" s="6" t="s">
        <v>259</v>
      </c>
      <c r="G137" s="6" t="s">
        <v>259</v>
      </c>
      <c r="H137" s="6" t="s">
        <v>259</v>
      </c>
      <c r="I137" s="6" t="s">
        <v>259</v>
      </c>
      <c r="J137" s="6" t="s">
        <v>259</v>
      </c>
    </row>
    <row r="138" spans="1:11">
      <c r="A138" s="85" t="s">
        <v>125</v>
      </c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1">
      <c r="A139" s="44"/>
      <c r="B139" s="42"/>
      <c r="C139" s="42"/>
      <c r="D139" s="42"/>
      <c r="E139" s="42"/>
      <c r="F139" s="42"/>
      <c r="G139" s="42"/>
      <c r="H139" s="42"/>
      <c r="I139" s="42"/>
      <c r="J139" s="42"/>
    </row>
    <row r="143" spans="1:11">
      <c r="A143" s="96" t="s">
        <v>373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1">
      <c r="A144" s="5" t="s">
        <v>127</v>
      </c>
      <c r="B144" s="5" t="s">
        <v>128</v>
      </c>
      <c r="C144" s="5" t="s">
        <v>129</v>
      </c>
      <c r="D144" s="5" t="s">
        <v>130</v>
      </c>
      <c r="E144" s="5">
        <v>1</v>
      </c>
      <c r="F144" s="5">
        <v>2</v>
      </c>
      <c r="G144" s="5">
        <v>3</v>
      </c>
      <c r="H144" s="5">
        <v>4</v>
      </c>
      <c r="I144" s="5">
        <v>5</v>
      </c>
      <c r="J144" s="5">
        <v>6</v>
      </c>
    </row>
    <row r="145" spans="1:11">
      <c r="A145" s="6">
        <v>20</v>
      </c>
      <c r="B145" s="6" t="s">
        <v>35</v>
      </c>
      <c r="C145" s="97" t="s">
        <v>169</v>
      </c>
      <c r="D145" s="6">
        <v>52</v>
      </c>
      <c r="E145" s="6" t="s">
        <v>145</v>
      </c>
      <c r="F145" s="6">
        <v>11</v>
      </c>
      <c r="G145" s="6">
        <v>15</v>
      </c>
      <c r="H145" s="6">
        <v>5</v>
      </c>
      <c r="I145" s="6">
        <v>8</v>
      </c>
      <c r="J145" s="6">
        <v>13</v>
      </c>
      <c r="K145" s="82">
        <v>1</v>
      </c>
    </row>
    <row r="146" spans="1:11">
      <c r="A146" s="6">
        <v>26</v>
      </c>
      <c r="B146" s="6" t="s">
        <v>177</v>
      </c>
      <c r="C146" s="6" t="s">
        <v>178</v>
      </c>
      <c r="D146" s="6">
        <v>69</v>
      </c>
      <c r="E146" s="6">
        <v>11</v>
      </c>
      <c r="F146" s="6">
        <v>17</v>
      </c>
      <c r="G146" s="6" t="s">
        <v>145</v>
      </c>
      <c r="H146" s="6">
        <v>10</v>
      </c>
      <c r="I146" s="6">
        <v>15</v>
      </c>
      <c r="J146" s="6">
        <v>16</v>
      </c>
      <c r="K146" s="82">
        <v>2</v>
      </c>
    </row>
    <row r="147" spans="1:11">
      <c r="A147" s="6">
        <v>27</v>
      </c>
      <c r="B147" s="6" t="s">
        <v>179</v>
      </c>
      <c r="C147" s="6" t="s">
        <v>180</v>
      </c>
      <c r="D147" s="6">
        <v>75</v>
      </c>
      <c r="E147" s="6">
        <v>16</v>
      </c>
      <c r="F147" s="6">
        <v>17</v>
      </c>
      <c r="G147" s="6">
        <v>8</v>
      </c>
      <c r="H147" s="6">
        <v>15</v>
      </c>
      <c r="I147" s="6">
        <v>19</v>
      </c>
      <c r="J147" s="6">
        <v>-22</v>
      </c>
      <c r="K147" s="82">
        <v>3</v>
      </c>
    </row>
    <row r="148" spans="1:11">
      <c r="A148" s="6">
        <v>28</v>
      </c>
      <c r="B148" s="6" t="s">
        <v>181</v>
      </c>
      <c r="C148" s="6" t="s">
        <v>182</v>
      </c>
      <c r="D148" s="6">
        <v>80</v>
      </c>
      <c r="E148" s="6">
        <v>15</v>
      </c>
      <c r="F148" s="6">
        <v>13</v>
      </c>
      <c r="G148" s="6">
        <v>16</v>
      </c>
      <c r="H148" s="6">
        <v>-25</v>
      </c>
      <c r="I148" s="6">
        <v>17</v>
      </c>
      <c r="J148" s="6">
        <v>19</v>
      </c>
      <c r="K148" s="82">
        <v>4</v>
      </c>
    </row>
    <row r="149" spans="1:11">
      <c r="A149" s="6">
        <v>29</v>
      </c>
      <c r="B149" s="6" t="s">
        <v>183</v>
      </c>
      <c r="C149" s="6" t="s">
        <v>184</v>
      </c>
      <c r="D149" s="6">
        <v>82</v>
      </c>
      <c r="E149" s="6">
        <v>19</v>
      </c>
      <c r="F149" s="6">
        <v>26</v>
      </c>
      <c r="G149" s="6">
        <v>16</v>
      </c>
      <c r="H149" s="6" t="s">
        <v>145</v>
      </c>
      <c r="I149" s="6">
        <v>7</v>
      </c>
      <c r="J149" s="6">
        <v>14</v>
      </c>
      <c r="K149" s="82">
        <v>5</v>
      </c>
    </row>
    <row r="150" spans="1:11">
      <c r="A150" s="6">
        <v>39</v>
      </c>
      <c r="B150" s="6" t="s">
        <v>204</v>
      </c>
      <c r="C150" s="6" t="s">
        <v>205</v>
      </c>
      <c r="D150" s="6">
        <v>104</v>
      </c>
      <c r="E150" s="6">
        <v>18</v>
      </c>
      <c r="F150" s="6">
        <v>10</v>
      </c>
      <c r="G150" s="6">
        <v>22</v>
      </c>
      <c r="H150" s="6">
        <v>-40</v>
      </c>
      <c r="I150" s="6">
        <v>31</v>
      </c>
      <c r="J150" s="6">
        <v>23</v>
      </c>
      <c r="K150" s="82">
        <v>6</v>
      </c>
    </row>
    <row r="151" spans="1:11">
      <c r="A151" s="6">
        <v>44</v>
      </c>
      <c r="B151" s="6" t="s">
        <v>212</v>
      </c>
      <c r="C151" s="6" t="s">
        <v>213</v>
      </c>
      <c r="D151" s="6">
        <v>108</v>
      </c>
      <c r="E151" s="6">
        <v>19</v>
      </c>
      <c r="F151" s="6">
        <v>30</v>
      </c>
      <c r="G151" s="6">
        <v>9</v>
      </c>
      <c r="H151" s="6">
        <v>-34</v>
      </c>
      <c r="I151" s="6">
        <v>24</v>
      </c>
      <c r="J151" s="6">
        <v>26</v>
      </c>
      <c r="K151" s="82">
        <v>7</v>
      </c>
    </row>
    <row r="152" spans="1:11">
      <c r="A152" s="6">
        <v>46</v>
      </c>
      <c r="B152" s="6" t="s">
        <v>216</v>
      </c>
      <c r="C152" s="6" t="s">
        <v>217</v>
      </c>
      <c r="D152" s="6">
        <v>109</v>
      </c>
      <c r="E152" s="6">
        <v>20</v>
      </c>
      <c r="F152" s="6">
        <v>25</v>
      </c>
      <c r="G152" s="6">
        <v>25</v>
      </c>
      <c r="H152" s="6">
        <v>22</v>
      </c>
      <c r="I152" s="6">
        <v>-29</v>
      </c>
      <c r="J152" s="6">
        <v>17</v>
      </c>
      <c r="K152" s="82">
        <v>8</v>
      </c>
    </row>
    <row r="153" spans="1:11">
      <c r="A153" s="6">
        <v>47</v>
      </c>
      <c r="B153" s="6" t="s">
        <v>218</v>
      </c>
      <c r="C153" s="6" t="s">
        <v>219</v>
      </c>
      <c r="D153" s="6">
        <v>115</v>
      </c>
      <c r="E153" s="6">
        <v>20</v>
      </c>
      <c r="F153" s="6">
        <v>31</v>
      </c>
      <c r="G153" s="6">
        <v>19</v>
      </c>
      <c r="H153" s="6">
        <v>20</v>
      </c>
      <c r="I153" s="6">
        <v>25</v>
      </c>
      <c r="J153" s="6" t="s">
        <v>201</v>
      </c>
      <c r="K153" s="82">
        <v>9</v>
      </c>
    </row>
    <row r="154" spans="1:11">
      <c r="A154" s="6">
        <v>48</v>
      </c>
      <c r="B154" s="6" t="s">
        <v>76</v>
      </c>
      <c r="C154" s="97" t="s">
        <v>220</v>
      </c>
      <c r="D154" s="6">
        <v>116</v>
      </c>
      <c r="E154" s="6">
        <v>11</v>
      </c>
      <c r="F154" s="6">
        <v>36</v>
      </c>
      <c r="G154" s="6">
        <v>-41</v>
      </c>
      <c r="H154" s="6">
        <v>29</v>
      </c>
      <c r="I154" s="6">
        <v>13</v>
      </c>
      <c r="J154" s="6">
        <v>27</v>
      </c>
      <c r="K154" s="82">
        <v>10</v>
      </c>
    </row>
    <row r="155" spans="1:11">
      <c r="A155" s="6">
        <v>57</v>
      </c>
      <c r="B155" s="6" t="s">
        <v>236</v>
      </c>
      <c r="C155" s="6" t="s">
        <v>237</v>
      </c>
      <c r="D155" s="6">
        <v>129</v>
      </c>
      <c r="E155" s="6">
        <v>23</v>
      </c>
      <c r="F155" s="6">
        <v>36</v>
      </c>
      <c r="G155" s="6" t="s">
        <v>209</v>
      </c>
      <c r="H155" s="6">
        <v>21</v>
      </c>
      <c r="I155" s="6">
        <v>21</v>
      </c>
      <c r="J155" s="6">
        <v>28</v>
      </c>
      <c r="K155" s="82">
        <v>11</v>
      </c>
    </row>
    <row r="156" spans="1:11">
      <c r="A156" s="6">
        <v>60</v>
      </c>
      <c r="B156" s="6" t="s">
        <v>241</v>
      </c>
      <c r="C156" s="6" t="s">
        <v>242</v>
      </c>
      <c r="D156" s="6">
        <v>137</v>
      </c>
      <c r="E156" s="6">
        <v>28</v>
      </c>
      <c r="F156" s="6">
        <v>22</v>
      </c>
      <c r="G156" s="6">
        <v>26</v>
      </c>
      <c r="H156" s="6">
        <v>-35</v>
      </c>
      <c r="I156" s="6">
        <v>34</v>
      </c>
      <c r="J156" s="6">
        <v>27</v>
      </c>
      <c r="K156" s="82">
        <v>12</v>
      </c>
    </row>
    <row r="157" spans="1:11">
      <c r="A157" s="6">
        <v>61</v>
      </c>
      <c r="B157" s="6" t="s">
        <v>243</v>
      </c>
      <c r="C157" s="6" t="s">
        <v>244</v>
      </c>
      <c r="D157" s="6">
        <v>139</v>
      </c>
      <c r="E157" s="6">
        <v>31</v>
      </c>
      <c r="F157" s="6">
        <v>19</v>
      </c>
      <c r="G157" s="6">
        <v>25</v>
      </c>
      <c r="H157" s="6">
        <v>30</v>
      </c>
      <c r="I157" s="6">
        <v>-35</v>
      </c>
      <c r="J157" s="6">
        <v>34</v>
      </c>
      <c r="K157" s="82">
        <v>13</v>
      </c>
    </row>
    <row r="158" spans="1:11">
      <c r="A158" s="6">
        <v>62</v>
      </c>
      <c r="B158" s="6" t="s">
        <v>245</v>
      </c>
      <c r="C158" s="6" t="s">
        <v>246</v>
      </c>
      <c r="D158" s="6">
        <v>142</v>
      </c>
      <c r="E158" s="6">
        <v>30</v>
      </c>
      <c r="F158" s="6">
        <v>-39</v>
      </c>
      <c r="G158" s="6">
        <v>30</v>
      </c>
      <c r="H158" s="6">
        <v>19</v>
      </c>
      <c r="I158" s="6">
        <v>27</v>
      </c>
      <c r="J158" s="6">
        <v>36</v>
      </c>
      <c r="K158" s="82">
        <v>14</v>
      </c>
    </row>
    <row r="159" spans="1:11">
      <c r="A159" s="6">
        <v>66</v>
      </c>
      <c r="B159" s="6" t="s">
        <v>251</v>
      </c>
      <c r="C159" s="6" t="s">
        <v>252</v>
      </c>
      <c r="D159" s="6">
        <v>158</v>
      </c>
      <c r="E159" s="6">
        <v>35</v>
      </c>
      <c r="F159" s="6" t="s">
        <v>201</v>
      </c>
      <c r="G159" s="6">
        <v>27</v>
      </c>
      <c r="H159" s="6">
        <v>31</v>
      </c>
      <c r="I159" s="6">
        <v>40</v>
      </c>
      <c r="J159" s="6">
        <v>25</v>
      </c>
      <c r="K159" s="82">
        <v>15</v>
      </c>
    </row>
    <row r="160" spans="1:11">
      <c r="A160" s="6">
        <v>69</v>
      </c>
      <c r="B160" s="6" t="s">
        <v>261</v>
      </c>
      <c r="C160" s="6" t="s">
        <v>262</v>
      </c>
      <c r="D160" s="6">
        <v>161</v>
      </c>
      <c r="E160" s="6">
        <v>29</v>
      </c>
      <c r="F160" s="6">
        <v>32</v>
      </c>
      <c r="G160" s="6">
        <v>-42</v>
      </c>
      <c r="H160" s="6">
        <v>32</v>
      </c>
      <c r="I160" s="6">
        <v>36</v>
      </c>
      <c r="J160" s="6">
        <v>32</v>
      </c>
      <c r="K160" s="82">
        <v>16</v>
      </c>
    </row>
    <row r="161" spans="1:11">
      <c r="A161" s="6">
        <v>71</v>
      </c>
      <c r="B161" s="6" t="s">
        <v>265</v>
      </c>
      <c r="C161" s="6" t="s">
        <v>266</v>
      </c>
      <c r="D161" s="6">
        <v>164</v>
      </c>
      <c r="E161" s="6">
        <v>25</v>
      </c>
      <c r="F161" s="6">
        <v>-52</v>
      </c>
      <c r="G161" s="6">
        <v>36</v>
      </c>
      <c r="H161" s="6">
        <v>42</v>
      </c>
      <c r="I161" s="6">
        <v>33</v>
      </c>
      <c r="J161" s="6">
        <v>28</v>
      </c>
      <c r="K161" s="82">
        <v>17</v>
      </c>
    </row>
    <row r="162" spans="1:11">
      <c r="A162" s="6">
        <v>72</v>
      </c>
      <c r="B162" s="6" t="s">
        <v>267</v>
      </c>
      <c r="C162" s="6" t="s">
        <v>268</v>
      </c>
      <c r="D162" s="6">
        <v>168</v>
      </c>
      <c r="E162" s="6">
        <v>34</v>
      </c>
      <c r="F162" s="6">
        <v>34</v>
      </c>
      <c r="G162" s="6">
        <v>24</v>
      </c>
      <c r="H162" s="6">
        <v>37</v>
      </c>
      <c r="I162" s="6">
        <v>39</v>
      </c>
      <c r="J162" s="6" t="s">
        <v>145</v>
      </c>
      <c r="K162" s="82">
        <v>18</v>
      </c>
    </row>
    <row r="163" spans="1:11">
      <c r="A163" s="6">
        <v>73</v>
      </c>
      <c r="B163" s="6" t="s">
        <v>269</v>
      </c>
      <c r="C163" s="6" t="s">
        <v>270</v>
      </c>
      <c r="D163" s="6">
        <v>169</v>
      </c>
      <c r="E163" s="6">
        <v>29</v>
      </c>
      <c r="F163" s="6">
        <v>-50</v>
      </c>
      <c r="G163" s="6">
        <v>31</v>
      </c>
      <c r="H163" s="6">
        <v>35</v>
      </c>
      <c r="I163" s="6">
        <v>41</v>
      </c>
      <c r="J163" s="6">
        <v>33</v>
      </c>
      <c r="K163" s="82">
        <v>19</v>
      </c>
    </row>
    <row r="164" spans="1:11">
      <c r="A164" s="6">
        <v>74</v>
      </c>
      <c r="B164" s="6" t="s">
        <v>271</v>
      </c>
      <c r="C164" s="6" t="s">
        <v>272</v>
      </c>
      <c r="D164" s="6">
        <v>170</v>
      </c>
      <c r="E164" s="6">
        <v>40</v>
      </c>
      <c r="F164" s="6">
        <v>32</v>
      </c>
      <c r="G164" s="6" t="s">
        <v>209</v>
      </c>
      <c r="H164" s="6">
        <v>39</v>
      </c>
      <c r="I164" s="6">
        <v>27</v>
      </c>
      <c r="J164" s="6">
        <v>32</v>
      </c>
      <c r="K164" s="82">
        <v>20</v>
      </c>
    </row>
    <row r="165" spans="1:11">
      <c r="A165" s="6">
        <v>78</v>
      </c>
      <c r="B165" s="6" t="s">
        <v>279</v>
      </c>
      <c r="C165" s="6" t="s">
        <v>280</v>
      </c>
      <c r="D165" s="6">
        <v>176</v>
      </c>
      <c r="E165" s="6">
        <v>41</v>
      </c>
      <c r="F165" s="6">
        <v>37</v>
      </c>
      <c r="G165" s="6">
        <v>34</v>
      </c>
      <c r="H165" s="6">
        <v>34</v>
      </c>
      <c r="I165" s="6">
        <v>30</v>
      </c>
      <c r="J165" s="6">
        <v>-44</v>
      </c>
      <c r="K165" s="82">
        <v>21</v>
      </c>
    </row>
    <row r="166" spans="1:11">
      <c r="A166" s="6">
        <v>80</v>
      </c>
      <c r="B166" s="6" t="s">
        <v>282</v>
      </c>
      <c r="C166" s="6" t="s">
        <v>283</v>
      </c>
      <c r="D166" s="6">
        <v>180</v>
      </c>
      <c r="E166" s="6">
        <v>42</v>
      </c>
      <c r="F166" s="6">
        <v>33</v>
      </c>
      <c r="G166" s="6">
        <v>21</v>
      </c>
      <c r="H166" s="6">
        <v>43</v>
      </c>
      <c r="I166" s="6">
        <v>-45</v>
      </c>
      <c r="J166" s="6">
        <v>41</v>
      </c>
      <c r="K166" s="82">
        <v>22</v>
      </c>
    </row>
    <row r="167" spans="1:11">
      <c r="A167" s="6">
        <v>81</v>
      </c>
      <c r="B167" s="6" t="s">
        <v>284</v>
      </c>
      <c r="C167" s="6" t="s">
        <v>285</v>
      </c>
      <c r="D167" s="6">
        <v>184</v>
      </c>
      <c r="E167" s="6">
        <v>35</v>
      </c>
      <c r="F167" s="6">
        <v>28</v>
      </c>
      <c r="G167" s="6">
        <v>43</v>
      </c>
      <c r="H167" s="6">
        <v>49</v>
      </c>
      <c r="I167" s="6">
        <v>-52</v>
      </c>
      <c r="J167" s="6">
        <v>29</v>
      </c>
      <c r="K167" s="82">
        <v>23</v>
      </c>
    </row>
    <row r="168" spans="1:11">
      <c r="A168" s="6">
        <v>88</v>
      </c>
      <c r="B168" s="6" t="s">
        <v>34</v>
      </c>
      <c r="C168" s="97" t="s">
        <v>297</v>
      </c>
      <c r="D168" s="6">
        <v>195</v>
      </c>
      <c r="E168" s="6">
        <v>39</v>
      </c>
      <c r="F168" s="6">
        <v>42</v>
      </c>
      <c r="G168" s="6">
        <v>28</v>
      </c>
      <c r="H168" s="6">
        <v>-57</v>
      </c>
      <c r="I168" s="6">
        <v>48</v>
      </c>
      <c r="J168" s="6">
        <v>38</v>
      </c>
      <c r="K168" s="82">
        <v>24</v>
      </c>
    </row>
    <row r="169" spans="1:11">
      <c r="A169" s="6">
        <v>89</v>
      </c>
      <c r="B169" s="6" t="s">
        <v>298</v>
      </c>
      <c r="C169" s="6" t="s">
        <v>299</v>
      </c>
      <c r="D169" s="6">
        <v>205</v>
      </c>
      <c r="E169" s="6">
        <v>45</v>
      </c>
      <c r="F169" s="6">
        <v>43</v>
      </c>
      <c r="G169" s="6">
        <v>45</v>
      </c>
      <c r="H169" s="6">
        <v>43</v>
      </c>
      <c r="I169" s="6">
        <v>29</v>
      </c>
      <c r="J169" s="6">
        <v>-53</v>
      </c>
      <c r="K169" s="82">
        <v>25</v>
      </c>
    </row>
    <row r="170" spans="1:11">
      <c r="A170" s="6">
        <v>90</v>
      </c>
      <c r="B170" s="6" t="s">
        <v>300</v>
      </c>
      <c r="C170" s="6" t="s">
        <v>301</v>
      </c>
      <c r="D170" s="6">
        <v>206</v>
      </c>
      <c r="E170" s="6">
        <v>33</v>
      </c>
      <c r="F170" s="6">
        <v>40</v>
      </c>
      <c r="G170" s="6">
        <v>-57</v>
      </c>
      <c r="H170" s="6">
        <v>39</v>
      </c>
      <c r="I170" s="6">
        <v>55</v>
      </c>
      <c r="J170" s="6">
        <v>39</v>
      </c>
      <c r="K170" s="82">
        <v>26</v>
      </c>
    </row>
    <row r="171" spans="1:11">
      <c r="A171" s="6">
        <v>94</v>
      </c>
      <c r="B171" s="6" t="s">
        <v>41</v>
      </c>
      <c r="C171" s="97" t="s">
        <v>308</v>
      </c>
      <c r="D171" s="6">
        <v>211</v>
      </c>
      <c r="E171" s="6">
        <v>-54</v>
      </c>
      <c r="F171" s="6">
        <v>45</v>
      </c>
      <c r="G171" s="6">
        <v>32</v>
      </c>
      <c r="H171" s="6">
        <v>42</v>
      </c>
      <c r="I171" s="6">
        <v>43</v>
      </c>
      <c r="J171" s="6">
        <v>49</v>
      </c>
      <c r="K171" s="82">
        <v>27</v>
      </c>
    </row>
    <row r="172" spans="1:11">
      <c r="A172" s="6">
        <v>96</v>
      </c>
      <c r="B172" s="6" t="s">
        <v>309</v>
      </c>
      <c r="C172" s="6" t="s">
        <v>310</v>
      </c>
      <c r="D172" s="6">
        <v>214</v>
      </c>
      <c r="E172" s="6">
        <v>47</v>
      </c>
      <c r="F172" s="6">
        <v>-56</v>
      </c>
      <c r="G172" s="6">
        <v>33</v>
      </c>
      <c r="H172" s="6">
        <v>52</v>
      </c>
      <c r="I172" s="6">
        <v>42</v>
      </c>
      <c r="J172" s="6">
        <v>40</v>
      </c>
      <c r="K172" s="82">
        <v>28</v>
      </c>
    </row>
    <row r="173" spans="1:11">
      <c r="A173" s="6">
        <v>98</v>
      </c>
      <c r="B173" s="6" t="s">
        <v>312</v>
      </c>
      <c r="C173" s="6" t="s">
        <v>313</v>
      </c>
      <c r="D173" s="6">
        <v>218</v>
      </c>
      <c r="E173" s="6">
        <v>33</v>
      </c>
      <c r="F173" s="6">
        <v>40</v>
      </c>
      <c r="G173" s="6">
        <v>50</v>
      </c>
      <c r="H173" s="6">
        <v>51</v>
      </c>
      <c r="I173" s="6">
        <v>44</v>
      </c>
      <c r="J173" s="6">
        <v>-53</v>
      </c>
      <c r="K173" s="82">
        <v>29</v>
      </c>
    </row>
    <row r="174" spans="1:11">
      <c r="A174" s="6">
        <v>100</v>
      </c>
      <c r="B174" s="6" t="s">
        <v>316</v>
      </c>
      <c r="C174" s="6" t="s">
        <v>317</v>
      </c>
      <c r="D174" s="6">
        <v>230</v>
      </c>
      <c r="E174" s="6">
        <v>48</v>
      </c>
      <c r="F174" s="6">
        <v>46</v>
      </c>
      <c r="G174" s="6">
        <v>44</v>
      </c>
      <c r="H174" s="6">
        <v>41</v>
      </c>
      <c r="I174" s="6">
        <v>-51</v>
      </c>
      <c r="J174" s="6">
        <v>51</v>
      </c>
      <c r="K174" s="82">
        <v>30</v>
      </c>
    </row>
    <row r="175" spans="1:11">
      <c r="A175" s="6">
        <v>102</v>
      </c>
      <c r="B175" s="6" t="s">
        <v>320</v>
      </c>
      <c r="C175" s="6" t="s">
        <v>321</v>
      </c>
      <c r="D175" s="6">
        <v>237</v>
      </c>
      <c r="E175" s="6">
        <v>46</v>
      </c>
      <c r="F175" s="6">
        <v>42</v>
      </c>
      <c r="G175" s="6">
        <v>53</v>
      </c>
      <c r="H175" s="6" t="s">
        <v>145</v>
      </c>
      <c r="I175" s="6">
        <v>50</v>
      </c>
      <c r="J175" s="6">
        <v>46</v>
      </c>
      <c r="K175" s="82">
        <v>31</v>
      </c>
    </row>
    <row r="176" spans="1:11">
      <c r="A176" s="6">
        <v>104</v>
      </c>
      <c r="B176" s="6" t="s">
        <v>326</v>
      </c>
      <c r="C176" s="6" t="s">
        <v>327</v>
      </c>
      <c r="D176" s="6">
        <v>241</v>
      </c>
      <c r="E176" s="6">
        <v>36</v>
      </c>
      <c r="F176" s="6">
        <v>-58</v>
      </c>
      <c r="G176" s="6">
        <v>47</v>
      </c>
      <c r="H176" s="6">
        <v>51</v>
      </c>
      <c r="I176" s="6">
        <v>53</v>
      </c>
      <c r="J176" s="6">
        <v>54</v>
      </c>
      <c r="K176" s="82">
        <v>32</v>
      </c>
    </row>
    <row r="177" spans="1:11">
      <c r="A177" s="6">
        <v>105</v>
      </c>
      <c r="B177" s="6" t="s">
        <v>328</v>
      </c>
      <c r="C177" s="6" t="s">
        <v>329</v>
      </c>
      <c r="D177" s="6">
        <v>241</v>
      </c>
      <c r="E177" s="6">
        <v>54</v>
      </c>
      <c r="F177" s="6">
        <v>-55</v>
      </c>
      <c r="G177" s="6">
        <v>44</v>
      </c>
      <c r="H177" s="6">
        <v>45</v>
      </c>
      <c r="I177" s="6">
        <v>51</v>
      </c>
      <c r="J177" s="6">
        <v>47</v>
      </c>
      <c r="K177" s="82">
        <v>33</v>
      </c>
    </row>
    <row r="178" spans="1:11">
      <c r="A178" s="6">
        <v>108</v>
      </c>
      <c r="B178" s="6" t="s">
        <v>335</v>
      </c>
      <c r="C178" s="6" t="s">
        <v>336</v>
      </c>
      <c r="D178" s="6">
        <v>244</v>
      </c>
      <c r="E178" s="6">
        <v>34</v>
      </c>
      <c r="F178" s="6">
        <v>47</v>
      </c>
      <c r="G178" s="6">
        <v>29</v>
      </c>
      <c r="H178" s="6" t="s">
        <v>145</v>
      </c>
      <c r="I178" s="6" t="s">
        <v>259</v>
      </c>
      <c r="J178" s="6" t="s">
        <v>259</v>
      </c>
      <c r="K178" s="82">
        <v>34</v>
      </c>
    </row>
    <row r="179" spans="1:11">
      <c r="A179" s="6">
        <v>110</v>
      </c>
      <c r="B179" s="6" t="s">
        <v>340</v>
      </c>
      <c r="C179" s="6" t="s">
        <v>341</v>
      </c>
      <c r="D179" s="6">
        <v>255</v>
      </c>
      <c r="E179" s="6">
        <v>43</v>
      </c>
      <c r="F179" s="6">
        <v>50</v>
      </c>
      <c r="G179" s="6" t="s">
        <v>209</v>
      </c>
      <c r="H179" s="6">
        <v>47</v>
      </c>
      <c r="I179" s="6">
        <v>56</v>
      </c>
      <c r="J179" s="6">
        <v>59</v>
      </c>
      <c r="K179" s="83">
        <v>35</v>
      </c>
    </row>
    <row r="180" spans="1:11">
      <c r="A180" s="6">
        <v>111</v>
      </c>
      <c r="B180" s="6" t="s">
        <v>342</v>
      </c>
      <c r="C180" s="6" t="s">
        <v>343</v>
      </c>
      <c r="D180" s="6">
        <v>255</v>
      </c>
      <c r="E180" s="6">
        <v>56</v>
      </c>
      <c r="F180" s="6">
        <v>51</v>
      </c>
      <c r="G180" s="6" t="s">
        <v>209</v>
      </c>
      <c r="H180" s="6">
        <v>53</v>
      </c>
      <c r="I180" s="6">
        <v>49</v>
      </c>
      <c r="J180" s="6">
        <v>46</v>
      </c>
      <c r="K180" s="82">
        <v>36</v>
      </c>
    </row>
    <row r="181" spans="1:11">
      <c r="A181" s="6">
        <v>114</v>
      </c>
      <c r="B181" s="6" t="s">
        <v>350</v>
      </c>
      <c r="C181" s="6" t="s">
        <v>351</v>
      </c>
      <c r="D181" s="6">
        <v>260</v>
      </c>
      <c r="E181" s="6">
        <v>50</v>
      </c>
      <c r="F181" s="6">
        <v>52</v>
      </c>
      <c r="G181" s="6">
        <v>55</v>
      </c>
      <c r="H181" s="6">
        <v>50</v>
      </c>
      <c r="I181" s="6">
        <v>53</v>
      </c>
      <c r="J181" s="6" t="s">
        <v>201</v>
      </c>
      <c r="K181" s="82">
        <v>37</v>
      </c>
    </row>
    <row r="182" spans="1:11">
      <c r="A182" s="6">
        <v>115</v>
      </c>
      <c r="B182" s="6" t="s">
        <v>347</v>
      </c>
      <c r="C182" s="6" t="s">
        <v>348</v>
      </c>
      <c r="D182" s="6">
        <v>260</v>
      </c>
      <c r="E182" s="6">
        <v>50</v>
      </c>
      <c r="F182" s="6">
        <v>51</v>
      </c>
      <c r="G182" s="6" t="s">
        <v>209</v>
      </c>
      <c r="H182" s="6">
        <v>52</v>
      </c>
      <c r="I182" s="6">
        <v>55</v>
      </c>
      <c r="J182" s="6">
        <v>52</v>
      </c>
      <c r="K182" s="82">
        <v>38</v>
      </c>
    </row>
    <row r="183" spans="1:11">
      <c r="A183" s="6">
        <v>116</v>
      </c>
      <c r="B183" s="6" t="s">
        <v>42</v>
      </c>
      <c r="C183" s="97" t="s">
        <v>349</v>
      </c>
      <c r="D183" s="6">
        <v>261</v>
      </c>
      <c r="E183" s="6">
        <v>52</v>
      </c>
      <c r="F183" s="6">
        <v>60</v>
      </c>
      <c r="G183" s="6" t="s">
        <v>209</v>
      </c>
      <c r="H183" s="6">
        <v>56</v>
      </c>
      <c r="I183" s="6">
        <v>48</v>
      </c>
      <c r="J183" s="6">
        <v>45</v>
      </c>
      <c r="K183" s="82">
        <v>39</v>
      </c>
    </row>
    <row r="184" spans="1:11">
      <c r="A184" s="6">
        <v>118</v>
      </c>
      <c r="B184" s="6" t="s">
        <v>352</v>
      </c>
      <c r="C184" s="6" t="s">
        <v>353</v>
      </c>
      <c r="D184" s="6">
        <v>276</v>
      </c>
      <c r="E184" s="6">
        <v>51</v>
      </c>
      <c r="F184" s="6">
        <v>24</v>
      </c>
      <c r="G184" s="6" t="s">
        <v>145</v>
      </c>
      <c r="H184" s="6" t="s">
        <v>259</v>
      </c>
      <c r="I184" s="6" t="s">
        <v>259</v>
      </c>
      <c r="J184" s="6" t="s">
        <v>259</v>
      </c>
      <c r="K184" s="82">
        <v>40</v>
      </c>
    </row>
    <row r="185" spans="1:11">
      <c r="A185" s="6">
        <v>119</v>
      </c>
      <c r="B185" s="6" t="s">
        <v>43</v>
      </c>
      <c r="C185" s="97" t="s">
        <v>354</v>
      </c>
      <c r="D185" s="6">
        <v>280</v>
      </c>
      <c r="E185" s="6">
        <v>55</v>
      </c>
      <c r="F185" s="6">
        <v>59</v>
      </c>
      <c r="G185" s="6" t="s">
        <v>145</v>
      </c>
      <c r="H185" s="6">
        <v>60</v>
      </c>
      <c r="I185" s="6">
        <v>52</v>
      </c>
      <c r="J185" s="6">
        <v>54</v>
      </c>
      <c r="K185" s="84">
        <v>41</v>
      </c>
    </row>
    <row r="186" spans="1:11">
      <c r="A186" s="6">
        <v>122</v>
      </c>
      <c r="B186" s="6" t="s">
        <v>357</v>
      </c>
      <c r="C186" s="6" t="s">
        <v>358</v>
      </c>
      <c r="D186" s="6">
        <v>290</v>
      </c>
      <c r="E186" s="6">
        <v>58</v>
      </c>
      <c r="F186" s="6">
        <v>57</v>
      </c>
      <c r="G186" s="6">
        <v>59</v>
      </c>
      <c r="H186" s="6" t="s">
        <v>145</v>
      </c>
      <c r="I186" s="6">
        <v>60</v>
      </c>
      <c r="J186" s="6">
        <v>56</v>
      </c>
      <c r="K186" s="82">
        <v>42</v>
      </c>
    </row>
    <row r="187" spans="1:11">
      <c r="A187" s="6">
        <v>123</v>
      </c>
      <c r="B187" s="6" t="s">
        <v>359</v>
      </c>
      <c r="C187" s="6" t="s">
        <v>360</v>
      </c>
      <c r="D187" s="6">
        <v>290</v>
      </c>
      <c r="E187" s="6">
        <v>59</v>
      </c>
      <c r="F187" s="6">
        <v>57</v>
      </c>
      <c r="G187" s="6" t="s">
        <v>209</v>
      </c>
      <c r="H187" s="6">
        <v>57</v>
      </c>
      <c r="I187" s="6">
        <v>59</v>
      </c>
      <c r="J187" s="6">
        <v>58</v>
      </c>
      <c r="K187" s="82">
        <v>43</v>
      </c>
    </row>
    <row r="188" spans="1:11">
      <c r="A188" s="6">
        <v>124</v>
      </c>
      <c r="B188" s="6" t="s">
        <v>333</v>
      </c>
      <c r="C188" s="6" t="s">
        <v>334</v>
      </c>
      <c r="D188" s="6">
        <v>297</v>
      </c>
      <c r="E188" s="6">
        <v>60</v>
      </c>
      <c r="F188" s="6">
        <v>48</v>
      </c>
      <c r="G188" s="6">
        <v>58</v>
      </c>
      <c r="H188" s="6">
        <v>64</v>
      </c>
      <c r="I188" s="6" t="s">
        <v>145</v>
      </c>
      <c r="J188" s="6" t="s">
        <v>259</v>
      </c>
      <c r="K188" s="82">
        <v>44</v>
      </c>
    </row>
    <row r="189" spans="1:11">
      <c r="A189" s="6">
        <v>125</v>
      </c>
      <c r="B189" s="6" t="s">
        <v>363</v>
      </c>
      <c r="C189" s="6" t="s">
        <v>364</v>
      </c>
      <c r="D189" s="6">
        <v>297</v>
      </c>
      <c r="E189" s="6">
        <v>59</v>
      </c>
      <c r="F189" s="6">
        <v>62</v>
      </c>
      <c r="G189" s="6" t="s">
        <v>209</v>
      </c>
      <c r="H189" s="6">
        <v>63</v>
      </c>
      <c r="I189" s="6">
        <v>58</v>
      </c>
      <c r="J189" s="6">
        <v>55</v>
      </c>
      <c r="K189" s="82">
        <v>45</v>
      </c>
    </row>
    <row r="190" spans="1:11">
      <c r="A190" s="6">
        <v>126</v>
      </c>
      <c r="B190" s="6" t="s">
        <v>91</v>
      </c>
      <c r="C190" s="97" t="s">
        <v>365</v>
      </c>
      <c r="D190" s="6">
        <v>298</v>
      </c>
      <c r="E190" s="6">
        <v>57</v>
      </c>
      <c r="F190" s="6">
        <v>61</v>
      </c>
      <c r="G190" s="6" t="s">
        <v>209</v>
      </c>
      <c r="H190" s="6">
        <v>62</v>
      </c>
      <c r="I190" s="6">
        <v>61</v>
      </c>
      <c r="J190" s="6">
        <v>57</v>
      </c>
      <c r="K190" s="82">
        <v>46</v>
      </c>
    </row>
    <row r="195" spans="1:11">
      <c r="A195" s="96" t="s">
        <v>382</v>
      </c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1:11">
      <c r="A196" s="5" t="s">
        <v>127</v>
      </c>
      <c r="B196" s="5" t="s">
        <v>128</v>
      </c>
      <c r="C196" s="5" t="s">
        <v>129</v>
      </c>
      <c r="D196" s="5" t="s">
        <v>130</v>
      </c>
      <c r="E196" s="5">
        <v>1</v>
      </c>
      <c r="F196" s="5">
        <v>2</v>
      </c>
      <c r="G196" s="5">
        <v>3</v>
      </c>
      <c r="H196" s="5">
        <v>4</v>
      </c>
      <c r="I196" s="5">
        <v>5</v>
      </c>
      <c r="J196" s="5">
        <v>6</v>
      </c>
    </row>
    <row r="197" spans="1:11">
      <c r="A197" s="6">
        <v>19</v>
      </c>
      <c r="B197" s="6" t="s">
        <v>115</v>
      </c>
      <c r="C197" s="97" t="s">
        <v>168</v>
      </c>
      <c r="D197" s="6">
        <v>51</v>
      </c>
      <c r="E197" s="6">
        <v>6</v>
      </c>
      <c r="F197" s="6">
        <v>2</v>
      </c>
      <c r="G197" s="6">
        <v>14</v>
      </c>
      <c r="H197" s="6">
        <v>14</v>
      </c>
      <c r="I197" s="6">
        <v>-15</v>
      </c>
      <c r="J197" s="6">
        <v>15</v>
      </c>
      <c r="K197" s="97">
        <v>1</v>
      </c>
    </row>
    <row r="198" spans="1:11">
      <c r="A198" s="6">
        <v>20</v>
      </c>
      <c r="B198" s="6" t="s">
        <v>35</v>
      </c>
      <c r="C198" s="97" t="s">
        <v>169</v>
      </c>
      <c r="D198" s="6">
        <v>52</v>
      </c>
      <c r="E198" s="6" t="s">
        <v>145</v>
      </c>
      <c r="F198" s="6">
        <v>11</v>
      </c>
      <c r="G198" s="6">
        <v>15</v>
      </c>
      <c r="H198" s="6">
        <v>5</v>
      </c>
      <c r="I198" s="6">
        <v>8</v>
      </c>
      <c r="J198" s="6">
        <v>13</v>
      </c>
      <c r="K198" s="86">
        <v>2</v>
      </c>
    </row>
    <row r="199" spans="1:11">
      <c r="A199" s="6">
        <v>21</v>
      </c>
      <c r="B199" s="6" t="s">
        <v>54</v>
      </c>
      <c r="C199" s="97" t="s">
        <v>170</v>
      </c>
      <c r="D199" s="6">
        <v>54</v>
      </c>
      <c r="E199" s="6">
        <v>10</v>
      </c>
      <c r="F199" s="6">
        <v>11</v>
      </c>
      <c r="G199" s="6">
        <v>6</v>
      </c>
      <c r="H199" s="6">
        <v>-22</v>
      </c>
      <c r="I199" s="6">
        <v>16</v>
      </c>
      <c r="J199" s="6">
        <v>11</v>
      </c>
      <c r="K199" s="97">
        <v>3</v>
      </c>
    </row>
    <row r="200" spans="1:11">
      <c r="A200" s="6">
        <v>22</v>
      </c>
      <c r="B200" s="6" t="s">
        <v>33</v>
      </c>
      <c r="C200" s="97" t="s">
        <v>171</v>
      </c>
      <c r="D200" s="6">
        <v>54</v>
      </c>
      <c r="E200" s="6">
        <v>13</v>
      </c>
      <c r="F200" s="6">
        <v>-23</v>
      </c>
      <c r="G200" s="6">
        <v>8</v>
      </c>
      <c r="H200" s="6">
        <v>7</v>
      </c>
      <c r="I200" s="6">
        <v>14</v>
      </c>
      <c r="J200" s="6">
        <v>12</v>
      </c>
      <c r="K200" s="97">
        <v>4</v>
      </c>
    </row>
    <row r="201" spans="1:11">
      <c r="A201" s="6">
        <v>23</v>
      </c>
      <c r="B201" s="6" t="s">
        <v>36</v>
      </c>
      <c r="C201" s="97" t="s">
        <v>172</v>
      </c>
      <c r="D201" s="6">
        <v>55</v>
      </c>
      <c r="E201" s="6">
        <v>3</v>
      </c>
      <c r="F201" s="6">
        <v>14</v>
      </c>
      <c r="G201" s="6">
        <v>-18</v>
      </c>
      <c r="H201" s="6">
        <v>18</v>
      </c>
      <c r="I201" s="6">
        <v>12</v>
      </c>
      <c r="J201" s="6">
        <v>8</v>
      </c>
      <c r="K201" s="97">
        <v>5</v>
      </c>
    </row>
    <row r="202" spans="1:11">
      <c r="A202" s="6">
        <v>40</v>
      </c>
      <c r="B202" s="6" t="s">
        <v>56</v>
      </c>
      <c r="C202" s="97" t="s">
        <v>206</v>
      </c>
      <c r="D202" s="6">
        <v>105</v>
      </c>
      <c r="E202" s="6">
        <v>24</v>
      </c>
      <c r="F202" s="6">
        <v>18</v>
      </c>
      <c r="G202" s="6">
        <v>-37</v>
      </c>
      <c r="H202" s="6">
        <v>16</v>
      </c>
      <c r="I202" s="6">
        <v>37</v>
      </c>
      <c r="J202" s="6">
        <v>10</v>
      </c>
      <c r="K202" s="97">
        <v>6</v>
      </c>
    </row>
    <row r="203" spans="1:11">
      <c r="A203" s="6">
        <v>41</v>
      </c>
      <c r="B203" s="6" t="s">
        <v>38</v>
      </c>
      <c r="C203" s="97" t="s">
        <v>233</v>
      </c>
      <c r="D203" s="6">
        <v>105</v>
      </c>
      <c r="E203" s="6">
        <v>24</v>
      </c>
      <c r="F203" s="6">
        <v>12</v>
      </c>
      <c r="G203" s="6">
        <v>27</v>
      </c>
      <c r="H203" s="6">
        <v>-41</v>
      </c>
      <c r="I203" s="6">
        <v>22</v>
      </c>
      <c r="J203" s="6">
        <v>20</v>
      </c>
      <c r="K203" s="97">
        <v>7</v>
      </c>
    </row>
    <row r="204" spans="1:11">
      <c r="A204" s="6">
        <v>48</v>
      </c>
      <c r="B204" s="6" t="s">
        <v>76</v>
      </c>
      <c r="C204" s="97" t="s">
        <v>220</v>
      </c>
      <c r="D204" s="6">
        <v>116</v>
      </c>
      <c r="E204" s="6">
        <v>11</v>
      </c>
      <c r="F204" s="6">
        <v>36</v>
      </c>
      <c r="G204" s="6">
        <v>-41</v>
      </c>
      <c r="H204" s="6">
        <v>29</v>
      </c>
      <c r="I204" s="6">
        <v>13</v>
      </c>
      <c r="J204" s="6">
        <v>27</v>
      </c>
      <c r="K204" s="86">
        <v>8</v>
      </c>
    </row>
    <row r="205" spans="1:11">
      <c r="A205" s="6">
        <v>59</v>
      </c>
      <c r="B205" s="6" t="s">
        <v>78</v>
      </c>
      <c r="C205" s="97" t="s">
        <v>240</v>
      </c>
      <c r="D205" s="6">
        <v>135</v>
      </c>
      <c r="E205" s="6">
        <v>-38</v>
      </c>
      <c r="F205" s="6">
        <v>28</v>
      </c>
      <c r="G205" s="6">
        <v>37</v>
      </c>
      <c r="H205" s="6">
        <v>23</v>
      </c>
      <c r="I205" s="6">
        <v>24</v>
      </c>
      <c r="J205" s="6">
        <v>23</v>
      </c>
      <c r="K205" s="97">
        <v>9</v>
      </c>
    </row>
    <row r="206" spans="1:11">
      <c r="A206" s="6">
        <v>64</v>
      </c>
      <c r="B206" s="6" t="s">
        <v>37</v>
      </c>
      <c r="C206" s="97" t="s">
        <v>249</v>
      </c>
      <c r="D206" s="6">
        <v>152</v>
      </c>
      <c r="E206" s="6">
        <v>-51</v>
      </c>
      <c r="F206" s="6">
        <v>30</v>
      </c>
      <c r="G206" s="6">
        <v>34</v>
      </c>
      <c r="H206" s="6">
        <v>26</v>
      </c>
      <c r="I206" s="6">
        <v>20</v>
      </c>
      <c r="J206" s="6">
        <v>42</v>
      </c>
      <c r="K206" s="97">
        <v>10</v>
      </c>
    </row>
    <row r="207" spans="1:11">
      <c r="A207" s="6">
        <v>65</v>
      </c>
      <c r="B207" s="6" t="s">
        <v>44</v>
      </c>
      <c r="C207" s="97" t="s">
        <v>250</v>
      </c>
      <c r="D207" s="6">
        <v>153</v>
      </c>
      <c r="E207" s="6">
        <v>30</v>
      </c>
      <c r="F207" s="6">
        <v>27</v>
      </c>
      <c r="G207" s="6">
        <v>-48</v>
      </c>
      <c r="H207" s="6">
        <v>27</v>
      </c>
      <c r="I207" s="6">
        <v>32</v>
      </c>
      <c r="J207" s="6">
        <v>37</v>
      </c>
      <c r="K207" s="86">
        <v>11</v>
      </c>
    </row>
    <row r="208" spans="1:11">
      <c r="A208" s="6">
        <v>79</v>
      </c>
      <c r="B208" s="6" t="s">
        <v>40</v>
      </c>
      <c r="C208" s="97" t="s">
        <v>281</v>
      </c>
      <c r="D208" s="6">
        <v>178</v>
      </c>
      <c r="E208" s="6">
        <v>32</v>
      </c>
      <c r="F208" s="6">
        <v>39</v>
      </c>
      <c r="G208" s="6">
        <v>38</v>
      </c>
      <c r="H208" s="6">
        <v>38</v>
      </c>
      <c r="I208" s="6">
        <v>31</v>
      </c>
      <c r="J208" s="6">
        <v>-41</v>
      </c>
      <c r="K208" s="97">
        <v>12</v>
      </c>
    </row>
    <row r="209" spans="1:11">
      <c r="A209" s="6">
        <v>85</v>
      </c>
      <c r="B209" s="6" t="s">
        <v>39</v>
      </c>
      <c r="C209" s="97" t="s">
        <v>292</v>
      </c>
      <c r="D209" s="6">
        <v>193</v>
      </c>
      <c r="E209" s="6">
        <v>44</v>
      </c>
      <c r="F209" s="6">
        <v>15</v>
      </c>
      <c r="G209" s="6">
        <v>46</v>
      </c>
      <c r="H209" s="6">
        <v>-47</v>
      </c>
      <c r="I209" s="6">
        <v>46</v>
      </c>
      <c r="J209" s="6">
        <v>42</v>
      </c>
      <c r="K209" s="97">
        <v>13</v>
      </c>
    </row>
    <row r="210" spans="1:11">
      <c r="A210" s="6">
        <v>88</v>
      </c>
      <c r="B210" s="6" t="s">
        <v>34</v>
      </c>
      <c r="C210" s="97" t="s">
        <v>297</v>
      </c>
      <c r="D210" s="6">
        <v>195</v>
      </c>
      <c r="E210" s="6">
        <v>39</v>
      </c>
      <c r="F210" s="6">
        <v>42</v>
      </c>
      <c r="G210" s="6">
        <v>28</v>
      </c>
      <c r="H210" s="6">
        <v>-57</v>
      </c>
      <c r="I210" s="6">
        <v>48</v>
      </c>
      <c r="J210" s="6">
        <v>38</v>
      </c>
      <c r="K210" s="97">
        <v>14</v>
      </c>
    </row>
    <row r="211" spans="1:11">
      <c r="A211" s="6">
        <v>94</v>
      </c>
      <c r="B211" s="6" t="s">
        <v>41</v>
      </c>
      <c r="C211" s="97" t="s">
        <v>308</v>
      </c>
      <c r="D211" s="6">
        <v>211</v>
      </c>
      <c r="E211" s="6">
        <v>-54</v>
      </c>
      <c r="F211" s="6">
        <v>45</v>
      </c>
      <c r="G211" s="6">
        <v>32</v>
      </c>
      <c r="H211" s="6">
        <v>42</v>
      </c>
      <c r="I211" s="6">
        <v>43</v>
      </c>
      <c r="J211" s="6">
        <v>49</v>
      </c>
      <c r="K211" s="97">
        <v>15</v>
      </c>
    </row>
    <row r="212" spans="1:11">
      <c r="A212" s="6">
        <v>95</v>
      </c>
      <c r="B212" s="6" t="s">
        <v>31</v>
      </c>
      <c r="C212" s="97" t="s">
        <v>311</v>
      </c>
      <c r="D212" s="6">
        <v>214</v>
      </c>
      <c r="E212" s="6">
        <v>39</v>
      </c>
      <c r="F212" s="6">
        <v>45</v>
      </c>
      <c r="G212" s="6">
        <v>49</v>
      </c>
      <c r="H212" s="6">
        <v>50</v>
      </c>
      <c r="I212" s="6">
        <v>-57</v>
      </c>
      <c r="J212" s="6">
        <v>31</v>
      </c>
      <c r="K212" s="97">
        <v>16</v>
      </c>
    </row>
    <row r="213" spans="1:11">
      <c r="A213" s="6">
        <v>97</v>
      </c>
      <c r="B213" s="6" t="s">
        <v>29</v>
      </c>
      <c r="C213" s="97" t="s">
        <v>339</v>
      </c>
      <c r="D213" s="6">
        <v>216</v>
      </c>
      <c r="E213" s="6">
        <v>37</v>
      </c>
      <c r="F213" s="6">
        <v>43</v>
      </c>
      <c r="G213" s="6" t="s">
        <v>209</v>
      </c>
      <c r="H213" s="6">
        <v>36</v>
      </c>
      <c r="I213" s="6" t="s">
        <v>259</v>
      </c>
      <c r="J213" s="6">
        <v>33</v>
      </c>
      <c r="K213" s="86">
        <v>17</v>
      </c>
    </row>
    <row r="214" spans="1:11">
      <c r="A214" s="6">
        <v>106</v>
      </c>
      <c r="B214" s="6" t="s">
        <v>79</v>
      </c>
      <c r="C214" s="97" t="s">
        <v>332</v>
      </c>
      <c r="D214" s="6">
        <v>243</v>
      </c>
      <c r="E214" s="6" t="s">
        <v>145</v>
      </c>
      <c r="F214" s="6">
        <v>46</v>
      </c>
      <c r="G214" s="6">
        <v>54</v>
      </c>
      <c r="H214" s="6">
        <v>44</v>
      </c>
      <c r="I214" s="6">
        <v>47</v>
      </c>
      <c r="J214" s="6">
        <v>52</v>
      </c>
      <c r="K214" s="97">
        <v>18</v>
      </c>
    </row>
    <row r="215" spans="1:11">
      <c r="A215" s="6">
        <v>113</v>
      </c>
      <c r="B215" s="6" t="s">
        <v>101</v>
      </c>
      <c r="C215" s="97" t="s">
        <v>346</v>
      </c>
      <c r="D215" s="6">
        <v>258</v>
      </c>
      <c r="E215" s="6">
        <v>41</v>
      </c>
      <c r="F215" s="6">
        <v>56</v>
      </c>
      <c r="G215" s="6" t="s">
        <v>145</v>
      </c>
      <c r="H215" s="6">
        <v>61</v>
      </c>
      <c r="I215" s="6">
        <v>57</v>
      </c>
      <c r="J215" s="6">
        <v>43</v>
      </c>
      <c r="K215" s="97">
        <v>19</v>
      </c>
    </row>
    <row r="216" spans="1:11">
      <c r="A216" s="6">
        <v>116</v>
      </c>
      <c r="B216" s="6" t="s">
        <v>42</v>
      </c>
      <c r="C216" s="97" t="s">
        <v>349</v>
      </c>
      <c r="D216" s="6">
        <v>261</v>
      </c>
      <c r="E216" s="6">
        <v>52</v>
      </c>
      <c r="F216" s="6">
        <v>60</v>
      </c>
      <c r="G216" s="6" t="s">
        <v>209</v>
      </c>
      <c r="H216" s="6">
        <v>56</v>
      </c>
      <c r="I216" s="6">
        <v>48</v>
      </c>
      <c r="J216" s="6">
        <v>45</v>
      </c>
      <c r="K216" s="86">
        <v>20</v>
      </c>
    </row>
    <row r="217" spans="1:11">
      <c r="A217" s="6">
        <v>117</v>
      </c>
      <c r="B217" s="6" t="s">
        <v>322</v>
      </c>
      <c r="C217" s="97" t="s">
        <v>323</v>
      </c>
      <c r="D217" s="6">
        <v>269</v>
      </c>
      <c r="E217" s="6" t="s">
        <v>145</v>
      </c>
      <c r="F217" s="6">
        <v>54</v>
      </c>
      <c r="G217" s="6">
        <v>56</v>
      </c>
      <c r="H217" s="6">
        <v>53</v>
      </c>
      <c r="I217" s="6">
        <v>56</v>
      </c>
      <c r="J217" s="6">
        <v>50</v>
      </c>
      <c r="K217" s="97">
        <v>21</v>
      </c>
    </row>
    <row r="218" spans="1:11">
      <c r="A218" s="6">
        <v>119</v>
      </c>
      <c r="B218" s="6" t="s">
        <v>43</v>
      </c>
      <c r="C218" s="97" t="s">
        <v>354</v>
      </c>
      <c r="D218" s="6">
        <v>280</v>
      </c>
      <c r="E218" s="6">
        <v>55</v>
      </c>
      <c r="F218" s="6">
        <v>59</v>
      </c>
      <c r="G218" s="6" t="s">
        <v>145</v>
      </c>
      <c r="H218" s="6">
        <v>60</v>
      </c>
      <c r="I218" s="6">
        <v>52</v>
      </c>
      <c r="J218" s="6">
        <v>54</v>
      </c>
      <c r="K218" s="97">
        <v>22</v>
      </c>
    </row>
    <row r="219" spans="1:11">
      <c r="A219" s="6">
        <v>126</v>
      </c>
      <c r="B219" s="6" t="s">
        <v>91</v>
      </c>
      <c r="C219" s="97" t="s">
        <v>365</v>
      </c>
      <c r="D219" s="6">
        <v>298</v>
      </c>
      <c r="E219" s="6">
        <v>57</v>
      </c>
      <c r="F219" s="6">
        <v>61</v>
      </c>
      <c r="G219" s="6" t="s">
        <v>209</v>
      </c>
      <c r="H219" s="6">
        <v>62</v>
      </c>
      <c r="I219" s="6">
        <v>61</v>
      </c>
      <c r="J219" s="6">
        <v>57</v>
      </c>
      <c r="K219" s="97">
        <v>23</v>
      </c>
    </row>
    <row r="220" spans="1:11">
      <c r="A220" s="6">
        <v>128</v>
      </c>
      <c r="B220" s="6" t="s">
        <v>87</v>
      </c>
      <c r="C220" s="97" t="s">
        <v>368</v>
      </c>
      <c r="D220" s="6">
        <v>325</v>
      </c>
      <c r="E220" s="6">
        <v>61</v>
      </c>
      <c r="F220" s="6">
        <v>63</v>
      </c>
      <c r="G220" s="6" t="s">
        <v>209</v>
      </c>
      <c r="H220" s="6" t="s">
        <v>259</v>
      </c>
      <c r="I220" s="6" t="s">
        <v>259</v>
      </c>
      <c r="J220" s="6" t="s">
        <v>259</v>
      </c>
      <c r="K220" s="97">
        <v>24</v>
      </c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topLeftCell="A17" workbookViewId="0">
      <selection activeCell="C6" sqref="C6"/>
    </sheetView>
  </sheetViews>
  <sheetFormatPr defaultColWidth="52.85546875" defaultRowHeight="12.75"/>
  <cols>
    <col min="1" max="1" width="3" style="105" bestFit="1" customWidth="1"/>
    <col min="2" max="2" width="9.7109375" style="104" bestFit="1" customWidth="1"/>
    <col min="3" max="3" width="33.85546875" style="104" customWidth="1"/>
    <col min="4" max="4" width="19.85546875" style="109" customWidth="1"/>
    <col min="5" max="5" width="8" style="104" customWidth="1"/>
    <col min="6" max="6" width="8.5703125" style="100" bestFit="1" customWidth="1"/>
    <col min="7" max="7" width="9" style="100" bestFit="1" customWidth="1"/>
    <col min="8" max="8" width="9.42578125" style="100" bestFit="1" customWidth="1"/>
    <col min="9" max="10" width="9.42578125" style="100" customWidth="1"/>
    <col min="11" max="11" width="8.28515625" style="101" bestFit="1" customWidth="1"/>
    <col min="12" max="12" width="13.28515625" style="102" bestFit="1" customWidth="1"/>
    <col min="13" max="13" width="8.5703125" style="103" bestFit="1" customWidth="1"/>
    <col min="14" max="14" width="4.28515625" style="100" customWidth="1"/>
    <col min="15" max="16" width="52.85546875" style="100" customWidth="1"/>
    <col min="17" max="16384" width="52.85546875" style="104"/>
  </cols>
  <sheetData>
    <row r="1" spans="1:13" ht="25.5">
      <c r="A1" s="98" t="s">
        <v>383</v>
      </c>
      <c r="B1" s="98"/>
      <c r="C1" s="98"/>
      <c r="D1" s="99"/>
      <c r="E1" s="98"/>
      <c r="F1" s="98"/>
      <c r="G1" s="98"/>
    </row>
    <row r="2" spans="1:13" ht="25.5">
      <c r="A2" s="98"/>
      <c r="B2" s="98"/>
      <c r="C2" s="98"/>
      <c r="D2" s="99"/>
      <c r="E2" s="98"/>
      <c r="F2" s="98"/>
      <c r="G2" s="98"/>
    </row>
    <row r="3" spans="1:13">
      <c r="C3" s="106" t="s">
        <v>384</v>
      </c>
      <c r="D3" s="107"/>
      <c r="E3" s="108"/>
      <c r="F3" s="108"/>
      <c r="G3" s="108"/>
    </row>
    <row r="4" spans="1:13">
      <c r="C4" s="109"/>
      <c r="E4" s="109"/>
      <c r="F4" s="109"/>
      <c r="G4" s="109"/>
    </row>
    <row r="5" spans="1:13">
      <c r="A5" s="110"/>
      <c r="B5" s="111"/>
      <c r="C5" s="111"/>
      <c r="D5" s="112"/>
      <c r="E5" s="111"/>
      <c r="F5" s="106" t="s">
        <v>385</v>
      </c>
      <c r="G5" s="106" t="s">
        <v>386</v>
      </c>
      <c r="H5" s="106" t="s">
        <v>387</v>
      </c>
      <c r="I5" s="106" t="s">
        <v>388</v>
      </c>
      <c r="J5" s="106" t="s">
        <v>389</v>
      </c>
      <c r="K5" s="113" t="s">
        <v>390</v>
      </c>
      <c r="L5" s="114" t="s">
        <v>391</v>
      </c>
      <c r="M5" s="123" t="s">
        <v>392</v>
      </c>
    </row>
    <row r="6" spans="1:13" ht="15.75">
      <c r="A6" s="110">
        <v>1</v>
      </c>
      <c r="B6" s="115" t="s">
        <v>393</v>
      </c>
      <c r="C6" s="116" t="s">
        <v>394</v>
      </c>
      <c r="D6" s="116" t="s">
        <v>395</v>
      </c>
      <c r="E6" s="117"/>
      <c r="F6" s="118">
        <v>1</v>
      </c>
      <c r="G6" s="118">
        <v>1</v>
      </c>
      <c r="H6" s="118">
        <v>1</v>
      </c>
      <c r="I6" s="119">
        <v>6</v>
      </c>
      <c r="J6" s="118">
        <v>1</v>
      </c>
      <c r="K6" s="118">
        <f>SUM(F6:J6)</f>
        <v>10</v>
      </c>
      <c r="L6" s="120">
        <f>K6-M6</f>
        <v>4</v>
      </c>
      <c r="M6" s="124">
        <v>6</v>
      </c>
    </row>
    <row r="7" spans="1:13" ht="15.75">
      <c r="A7" s="110">
        <f>A6+1</f>
        <v>2</v>
      </c>
      <c r="B7" s="115" t="s">
        <v>115</v>
      </c>
      <c r="C7" s="116" t="s">
        <v>116</v>
      </c>
      <c r="D7" s="116" t="s">
        <v>398</v>
      </c>
      <c r="E7" s="117"/>
      <c r="F7" s="118">
        <v>3</v>
      </c>
      <c r="G7" s="118">
        <v>3</v>
      </c>
      <c r="H7" s="119">
        <v>8</v>
      </c>
      <c r="I7" s="118">
        <v>3</v>
      </c>
      <c r="J7" s="118">
        <v>3</v>
      </c>
      <c r="K7" s="118">
        <f>SUM(F7:J7)</f>
        <v>20</v>
      </c>
      <c r="L7" s="120">
        <f>K7-M7</f>
        <v>12</v>
      </c>
      <c r="M7" s="124">
        <v>8</v>
      </c>
    </row>
    <row r="8" spans="1:13" ht="15.75">
      <c r="A8" s="110">
        <f>A7+1</f>
        <v>3</v>
      </c>
      <c r="B8" s="115" t="s">
        <v>35</v>
      </c>
      <c r="C8" s="116" t="s">
        <v>23</v>
      </c>
      <c r="D8" s="116" t="s">
        <v>396</v>
      </c>
      <c r="E8" s="121" t="s">
        <v>397</v>
      </c>
      <c r="F8" s="118">
        <v>4</v>
      </c>
      <c r="G8" s="118">
        <v>2</v>
      </c>
      <c r="H8" s="118">
        <v>2</v>
      </c>
      <c r="I8" s="119">
        <v>12</v>
      </c>
      <c r="J8" s="118">
        <v>2</v>
      </c>
      <c r="K8" s="118">
        <f>SUM(F8:J8)</f>
        <v>22</v>
      </c>
      <c r="L8" s="120">
        <f>K8-M8</f>
        <v>10</v>
      </c>
      <c r="M8" s="124">
        <v>12</v>
      </c>
    </row>
    <row r="9" spans="1:13" ht="15.75">
      <c r="A9" s="110">
        <f>A8+1</f>
        <v>4</v>
      </c>
      <c r="B9" s="115" t="s">
        <v>38</v>
      </c>
      <c r="C9" s="116" t="s">
        <v>21</v>
      </c>
      <c r="D9" s="116" t="s">
        <v>401</v>
      </c>
      <c r="E9" s="117"/>
      <c r="F9" s="118">
        <v>6</v>
      </c>
      <c r="G9" s="118">
        <v>4</v>
      </c>
      <c r="H9" s="118">
        <v>5</v>
      </c>
      <c r="I9" s="118">
        <v>7</v>
      </c>
      <c r="J9" s="119">
        <v>11</v>
      </c>
      <c r="K9" s="118">
        <f>SUM(F9:J9)</f>
        <v>33</v>
      </c>
      <c r="L9" s="120">
        <f>K9-M9</f>
        <v>22</v>
      </c>
      <c r="M9" s="125">
        <v>11</v>
      </c>
    </row>
    <row r="10" spans="1:13" ht="15.75">
      <c r="A10" s="110">
        <f>A9+1</f>
        <v>5</v>
      </c>
      <c r="B10" s="115" t="s">
        <v>31</v>
      </c>
      <c r="C10" s="116" t="s">
        <v>30</v>
      </c>
      <c r="D10" s="116" t="s">
        <v>399</v>
      </c>
      <c r="E10" s="121" t="s">
        <v>400</v>
      </c>
      <c r="F10" s="118">
        <v>7</v>
      </c>
      <c r="G10" s="118">
        <v>6</v>
      </c>
      <c r="H10" s="118">
        <v>3</v>
      </c>
      <c r="I10" s="119">
        <v>14</v>
      </c>
      <c r="J10" s="118">
        <v>5</v>
      </c>
      <c r="K10" s="118">
        <f>SUM(F10:J10)</f>
        <v>35</v>
      </c>
      <c r="L10" s="120">
        <f>K10-M10</f>
        <v>21</v>
      </c>
      <c r="M10" s="125">
        <v>14</v>
      </c>
    </row>
    <row r="11" spans="1:13" ht="15.75">
      <c r="A11" s="110">
        <v>6</v>
      </c>
      <c r="B11" s="115" t="s">
        <v>33</v>
      </c>
      <c r="C11" s="116" t="s">
        <v>25</v>
      </c>
      <c r="D11" s="116" t="s">
        <v>402</v>
      </c>
      <c r="E11" s="117"/>
      <c r="F11" s="118">
        <v>11</v>
      </c>
      <c r="G11" s="119">
        <v>11</v>
      </c>
      <c r="H11" s="118">
        <v>7</v>
      </c>
      <c r="I11" s="118">
        <v>2</v>
      </c>
      <c r="J11" s="118">
        <v>9</v>
      </c>
      <c r="K11" s="118">
        <f>SUM(F11:J11)</f>
        <v>40</v>
      </c>
      <c r="L11" s="120">
        <f>K11-M11</f>
        <v>29</v>
      </c>
      <c r="M11" s="125">
        <v>11</v>
      </c>
    </row>
    <row r="12" spans="1:13" ht="15.75">
      <c r="A12" s="110">
        <v>7</v>
      </c>
      <c r="B12" s="115" t="s">
        <v>56</v>
      </c>
      <c r="C12" s="116" t="s">
        <v>22</v>
      </c>
      <c r="D12" s="116" t="s">
        <v>399</v>
      </c>
      <c r="E12" s="117"/>
      <c r="F12" s="118">
        <v>13</v>
      </c>
      <c r="G12" s="119">
        <v>15</v>
      </c>
      <c r="H12" s="118">
        <v>9</v>
      </c>
      <c r="I12" s="118">
        <v>5</v>
      </c>
      <c r="J12" s="118">
        <v>4</v>
      </c>
      <c r="K12" s="118">
        <f>SUM(F12:J12)</f>
        <v>46</v>
      </c>
      <c r="L12" s="120">
        <f>K12-M12</f>
        <v>31</v>
      </c>
      <c r="M12" s="125">
        <v>15</v>
      </c>
    </row>
    <row r="13" spans="1:13" ht="15.75">
      <c r="A13" s="110">
        <v>8</v>
      </c>
      <c r="B13" s="115" t="s">
        <v>322</v>
      </c>
      <c r="C13" s="116" t="s">
        <v>85</v>
      </c>
      <c r="D13" s="116" t="s">
        <v>399</v>
      </c>
      <c r="E13" s="117"/>
      <c r="F13" s="118">
        <v>8</v>
      </c>
      <c r="G13" s="118">
        <v>5</v>
      </c>
      <c r="H13" s="118">
        <v>4</v>
      </c>
      <c r="I13" s="119">
        <v>16</v>
      </c>
      <c r="J13" s="118">
        <v>16</v>
      </c>
      <c r="K13" s="118">
        <f>SUM(F13:J13)</f>
        <v>49</v>
      </c>
      <c r="L13" s="120">
        <f>K13-M13</f>
        <v>33</v>
      </c>
      <c r="M13" s="125">
        <v>16</v>
      </c>
    </row>
    <row r="14" spans="1:13" ht="15.75">
      <c r="A14" s="110">
        <v>9</v>
      </c>
      <c r="B14" s="115" t="s">
        <v>39</v>
      </c>
      <c r="C14" s="116" t="s">
        <v>404</v>
      </c>
      <c r="D14" s="116" t="s">
        <v>405</v>
      </c>
      <c r="E14" s="117"/>
      <c r="F14" s="118">
        <v>19</v>
      </c>
      <c r="G14" s="118">
        <v>13</v>
      </c>
      <c r="H14" s="118">
        <v>13</v>
      </c>
      <c r="I14" s="118">
        <v>4</v>
      </c>
      <c r="J14" s="119" t="s">
        <v>406</v>
      </c>
      <c r="K14" s="118">
        <f>SUM(F14:I14)</f>
        <v>49</v>
      </c>
      <c r="L14" s="120">
        <f>K14-M14</f>
        <v>49</v>
      </c>
      <c r="M14" s="125">
        <v>0</v>
      </c>
    </row>
    <row r="15" spans="1:13" ht="15.75">
      <c r="A15" s="110">
        <v>10</v>
      </c>
      <c r="B15" s="115" t="s">
        <v>29</v>
      </c>
      <c r="C15" s="116" t="s">
        <v>32</v>
      </c>
      <c r="D15" s="116" t="s">
        <v>399</v>
      </c>
      <c r="E15" s="117"/>
      <c r="F15" s="119">
        <v>15</v>
      </c>
      <c r="G15" s="118">
        <v>8</v>
      </c>
      <c r="H15" s="118">
        <v>10</v>
      </c>
      <c r="I15" s="118">
        <v>10</v>
      </c>
      <c r="J15" s="118">
        <v>7</v>
      </c>
      <c r="K15" s="118">
        <f>SUM(F15:J15)</f>
        <v>50</v>
      </c>
      <c r="L15" s="120">
        <f>K15-M15</f>
        <v>35</v>
      </c>
      <c r="M15" s="125">
        <v>15</v>
      </c>
    </row>
    <row r="16" spans="1:13" ht="15.75">
      <c r="A16" s="110">
        <v>11</v>
      </c>
      <c r="B16" s="115" t="s">
        <v>44</v>
      </c>
      <c r="C16" s="116" t="s">
        <v>45</v>
      </c>
      <c r="D16" s="116" t="s">
        <v>403</v>
      </c>
      <c r="E16" s="117"/>
      <c r="F16" s="119">
        <v>14</v>
      </c>
      <c r="G16" s="118">
        <v>12</v>
      </c>
      <c r="H16" s="118">
        <v>12</v>
      </c>
      <c r="I16" s="118">
        <v>8</v>
      </c>
      <c r="J16" s="118">
        <v>6</v>
      </c>
      <c r="K16" s="118">
        <f>SUM(F16:J16)</f>
        <v>52</v>
      </c>
      <c r="L16" s="120">
        <f>K16-M16</f>
        <v>38</v>
      </c>
      <c r="M16" s="125">
        <v>14</v>
      </c>
    </row>
    <row r="17" spans="1:13" ht="15.75">
      <c r="A17" s="110">
        <v>12</v>
      </c>
      <c r="B17" s="115" t="s">
        <v>34</v>
      </c>
      <c r="C17" s="116" t="s">
        <v>19</v>
      </c>
      <c r="D17" s="116" t="s">
        <v>403</v>
      </c>
      <c r="E17" s="117"/>
      <c r="F17" s="118">
        <v>5</v>
      </c>
      <c r="G17" s="118">
        <v>7</v>
      </c>
      <c r="H17" s="119">
        <v>20</v>
      </c>
      <c r="I17" s="118">
        <v>17</v>
      </c>
      <c r="J17" s="118">
        <v>10</v>
      </c>
      <c r="K17" s="118">
        <f>SUM(F17:J17)</f>
        <v>59</v>
      </c>
      <c r="L17" s="120">
        <f>K17-M17</f>
        <v>39</v>
      </c>
      <c r="M17" s="125">
        <v>20</v>
      </c>
    </row>
    <row r="18" spans="1:13" ht="15.75">
      <c r="A18" s="110">
        <v>13</v>
      </c>
      <c r="B18" s="115" t="s">
        <v>36</v>
      </c>
      <c r="C18" s="116" t="s">
        <v>27</v>
      </c>
      <c r="D18" s="116" t="s">
        <v>403</v>
      </c>
      <c r="E18" s="117"/>
      <c r="F18" s="118">
        <v>17</v>
      </c>
      <c r="G18" s="118">
        <v>10</v>
      </c>
      <c r="H18" s="118">
        <v>17</v>
      </c>
      <c r="I18" s="118">
        <v>1</v>
      </c>
      <c r="J18" s="119">
        <v>19</v>
      </c>
      <c r="K18" s="118">
        <f>SUM(F18:J18)</f>
        <v>64</v>
      </c>
      <c r="L18" s="120">
        <f>K18-M18</f>
        <v>45</v>
      </c>
      <c r="M18" s="125">
        <v>19</v>
      </c>
    </row>
    <row r="19" spans="1:13" ht="15.75">
      <c r="A19" s="110">
        <v>14</v>
      </c>
      <c r="B19" s="115" t="s">
        <v>40</v>
      </c>
      <c r="C19" s="116" t="s">
        <v>408</v>
      </c>
      <c r="D19" s="116" t="s">
        <v>399</v>
      </c>
      <c r="E19" s="117"/>
      <c r="F19" s="118">
        <v>10</v>
      </c>
      <c r="G19" s="118">
        <v>9</v>
      </c>
      <c r="H19" s="118">
        <v>16</v>
      </c>
      <c r="I19" s="118">
        <v>15</v>
      </c>
      <c r="J19" s="119">
        <v>21</v>
      </c>
      <c r="K19" s="118">
        <f>SUM(F19:J19)</f>
        <v>71</v>
      </c>
      <c r="L19" s="120">
        <f>K19-M19</f>
        <v>50</v>
      </c>
      <c r="M19" s="125">
        <v>21</v>
      </c>
    </row>
    <row r="20" spans="1:13" ht="15.75">
      <c r="A20" s="110">
        <v>15</v>
      </c>
      <c r="B20" s="115" t="s">
        <v>101</v>
      </c>
      <c r="C20" s="116" t="s">
        <v>102</v>
      </c>
      <c r="D20" s="116" t="s">
        <v>407</v>
      </c>
      <c r="E20" s="117"/>
      <c r="F20" s="118">
        <v>9</v>
      </c>
      <c r="G20" s="118">
        <v>21</v>
      </c>
      <c r="H20" s="118">
        <v>6</v>
      </c>
      <c r="I20" s="119">
        <v>22</v>
      </c>
      <c r="J20" s="118">
        <v>14</v>
      </c>
      <c r="K20" s="118">
        <f>SUM(F20:J20)</f>
        <v>72</v>
      </c>
      <c r="L20" s="120">
        <f>K20-M20</f>
        <v>50</v>
      </c>
      <c r="M20" s="125">
        <v>22</v>
      </c>
    </row>
    <row r="21" spans="1:13" ht="15.75">
      <c r="A21" s="110">
        <v>16</v>
      </c>
      <c r="B21" s="115" t="s">
        <v>43</v>
      </c>
      <c r="C21" s="116" t="s">
        <v>15</v>
      </c>
      <c r="D21" s="116" t="s">
        <v>403</v>
      </c>
      <c r="E21" s="117"/>
      <c r="F21" s="118">
        <v>2</v>
      </c>
      <c r="G21" s="118">
        <v>14</v>
      </c>
      <c r="H21" s="119">
        <v>24</v>
      </c>
      <c r="I21" s="118">
        <v>18</v>
      </c>
      <c r="J21" s="118">
        <v>15</v>
      </c>
      <c r="K21" s="118">
        <f>SUM(F21:J21)</f>
        <v>73</v>
      </c>
      <c r="L21" s="120">
        <f>K21-M21</f>
        <v>49</v>
      </c>
      <c r="M21" s="125">
        <v>24</v>
      </c>
    </row>
    <row r="22" spans="1:13" ht="15.75">
      <c r="A22" s="110">
        <v>17</v>
      </c>
      <c r="B22" s="115" t="s">
        <v>79</v>
      </c>
      <c r="C22" s="116" t="s">
        <v>80</v>
      </c>
      <c r="D22" s="116" t="s">
        <v>407</v>
      </c>
      <c r="E22" s="117"/>
      <c r="F22" s="118">
        <v>12</v>
      </c>
      <c r="G22" s="119">
        <v>25</v>
      </c>
      <c r="H22" s="118">
        <v>18</v>
      </c>
      <c r="I22" s="118">
        <v>13</v>
      </c>
      <c r="J22" s="118">
        <v>8</v>
      </c>
      <c r="K22" s="118">
        <f>SUM(F22:J22)</f>
        <v>76</v>
      </c>
      <c r="L22" s="120">
        <f>K22-M22</f>
        <v>51</v>
      </c>
      <c r="M22" s="125">
        <v>25</v>
      </c>
    </row>
    <row r="23" spans="1:13" ht="15.75">
      <c r="A23" s="110">
        <v>18</v>
      </c>
      <c r="B23" s="115" t="s">
        <v>76</v>
      </c>
      <c r="C23" s="116" t="s">
        <v>55</v>
      </c>
      <c r="D23" s="116" t="s">
        <v>403</v>
      </c>
      <c r="E23" s="117"/>
      <c r="F23" s="119">
        <v>23</v>
      </c>
      <c r="G23" s="118">
        <v>16</v>
      </c>
      <c r="H23" s="118">
        <v>15</v>
      </c>
      <c r="I23" s="118">
        <v>11</v>
      </c>
      <c r="J23" s="118">
        <v>12</v>
      </c>
      <c r="K23" s="118">
        <f>SUM(F23:J23)</f>
        <v>77</v>
      </c>
      <c r="L23" s="120">
        <f>K23-M23</f>
        <v>54</v>
      </c>
      <c r="M23" s="125">
        <v>23</v>
      </c>
    </row>
    <row r="24" spans="1:13" ht="15.75">
      <c r="A24" s="110">
        <v>19</v>
      </c>
      <c r="B24" s="115" t="s">
        <v>41</v>
      </c>
      <c r="C24" s="116" t="s">
        <v>17</v>
      </c>
      <c r="D24" s="116" t="s">
        <v>399</v>
      </c>
      <c r="E24" s="117"/>
      <c r="F24" s="118">
        <v>18</v>
      </c>
      <c r="G24" s="118">
        <v>19</v>
      </c>
      <c r="H24" s="118">
        <v>11</v>
      </c>
      <c r="I24" s="119">
        <v>21</v>
      </c>
      <c r="J24" s="118">
        <v>13</v>
      </c>
      <c r="K24" s="118">
        <f>SUM(F24:J24)</f>
        <v>82</v>
      </c>
      <c r="L24" s="120">
        <f>K24-M24</f>
        <v>61</v>
      </c>
      <c r="M24" s="125">
        <v>21</v>
      </c>
    </row>
    <row r="25" spans="1:13" ht="15.75">
      <c r="A25" s="110">
        <v>20</v>
      </c>
      <c r="B25" s="115" t="s">
        <v>99</v>
      </c>
      <c r="C25" s="116" t="s">
        <v>100</v>
      </c>
      <c r="D25" s="116" t="s">
        <v>403</v>
      </c>
      <c r="E25" s="117"/>
      <c r="F25" s="118">
        <v>26</v>
      </c>
      <c r="G25" s="118">
        <v>29</v>
      </c>
      <c r="H25" s="118">
        <v>29</v>
      </c>
      <c r="I25" s="119" t="s">
        <v>406</v>
      </c>
      <c r="J25" s="118">
        <v>23</v>
      </c>
      <c r="K25" s="118">
        <f>SUM(F25:H25)</f>
        <v>84</v>
      </c>
      <c r="L25" s="120">
        <f>K25-M25</f>
        <v>84</v>
      </c>
      <c r="M25" s="125">
        <v>0</v>
      </c>
    </row>
    <row r="26" spans="1:13" ht="15.75">
      <c r="A26" s="110">
        <v>21</v>
      </c>
      <c r="B26" s="115" t="s">
        <v>37</v>
      </c>
      <c r="C26" s="116" t="s">
        <v>24</v>
      </c>
      <c r="D26" s="116" t="s">
        <v>403</v>
      </c>
      <c r="E26" s="117"/>
      <c r="F26" s="118">
        <v>22</v>
      </c>
      <c r="G26" s="118">
        <v>23</v>
      </c>
      <c r="H26" s="119">
        <v>25</v>
      </c>
      <c r="I26" s="118">
        <v>9</v>
      </c>
      <c r="J26" s="118">
        <v>22</v>
      </c>
      <c r="K26" s="118">
        <f>SUM(F26:J26)</f>
        <v>101</v>
      </c>
      <c r="L26" s="120">
        <f>K26-M26</f>
        <v>76</v>
      </c>
      <c r="M26" s="125">
        <v>25</v>
      </c>
    </row>
    <row r="27" spans="1:13" ht="15.75">
      <c r="A27" s="110">
        <v>22</v>
      </c>
      <c r="B27" s="115" t="s">
        <v>87</v>
      </c>
      <c r="C27" s="116" t="s">
        <v>88</v>
      </c>
      <c r="D27" s="116" t="s">
        <v>407</v>
      </c>
      <c r="E27" s="117"/>
      <c r="F27" s="118">
        <v>24</v>
      </c>
      <c r="G27" s="118">
        <v>26</v>
      </c>
      <c r="H27" s="118">
        <v>27</v>
      </c>
      <c r="I27" s="118">
        <v>27</v>
      </c>
      <c r="J27" s="119" t="s">
        <v>406</v>
      </c>
      <c r="K27" s="118">
        <f>SUM(F27:I27)</f>
        <v>104</v>
      </c>
      <c r="L27" s="120">
        <f>K27-M27</f>
        <v>104</v>
      </c>
      <c r="M27" s="125">
        <v>0</v>
      </c>
    </row>
    <row r="28" spans="1:13" ht="15.75">
      <c r="A28" s="110">
        <v>23</v>
      </c>
      <c r="B28" s="115" t="s">
        <v>95</v>
      </c>
      <c r="C28" s="116" t="s">
        <v>96</v>
      </c>
      <c r="D28" s="116" t="s">
        <v>403</v>
      </c>
      <c r="E28" s="117"/>
      <c r="F28" s="118">
        <v>27</v>
      </c>
      <c r="G28" s="119">
        <v>27</v>
      </c>
      <c r="H28" s="118">
        <v>14</v>
      </c>
      <c r="I28" s="118">
        <v>20</v>
      </c>
      <c r="J28" s="118">
        <v>17</v>
      </c>
      <c r="K28" s="118">
        <f>SUM(F28:J28)</f>
        <v>105</v>
      </c>
      <c r="L28" s="120">
        <f>K28-M28</f>
        <v>78</v>
      </c>
      <c r="M28" s="125">
        <v>27</v>
      </c>
    </row>
    <row r="29" spans="1:13" ht="15.75">
      <c r="A29" s="110">
        <v>24</v>
      </c>
      <c r="B29" s="115" t="s">
        <v>409</v>
      </c>
      <c r="C29" s="116" t="s">
        <v>410</v>
      </c>
      <c r="D29" s="116" t="s">
        <v>401</v>
      </c>
      <c r="E29" s="117"/>
      <c r="F29" s="118">
        <v>16</v>
      </c>
      <c r="G29" s="118">
        <v>20</v>
      </c>
      <c r="H29" s="118">
        <v>19</v>
      </c>
      <c r="I29" s="118">
        <v>24</v>
      </c>
      <c r="J29" s="119">
        <v>26</v>
      </c>
      <c r="K29" s="118">
        <f>SUM(F29:J29)</f>
        <v>105</v>
      </c>
      <c r="L29" s="120">
        <f>K29-M29</f>
        <v>79</v>
      </c>
      <c r="M29" s="125">
        <v>26</v>
      </c>
    </row>
    <row r="30" spans="1:13" ht="15.75">
      <c r="A30" s="110">
        <v>25</v>
      </c>
      <c r="B30" s="115" t="s">
        <v>42</v>
      </c>
      <c r="C30" s="116" t="s">
        <v>16</v>
      </c>
      <c r="D30" s="116" t="s">
        <v>402</v>
      </c>
      <c r="E30" s="117"/>
      <c r="F30" s="118">
        <v>20</v>
      </c>
      <c r="G30" s="118">
        <v>18</v>
      </c>
      <c r="H30" s="119">
        <v>28</v>
      </c>
      <c r="I30" s="118">
        <v>23</v>
      </c>
      <c r="J30" s="118">
        <v>20</v>
      </c>
      <c r="K30" s="118">
        <f>SUM(F30:J30)</f>
        <v>109</v>
      </c>
      <c r="L30" s="120">
        <f>K30-M30</f>
        <v>81</v>
      </c>
      <c r="M30" s="125">
        <v>28</v>
      </c>
    </row>
    <row r="31" spans="1:13" ht="15.75">
      <c r="A31" s="110">
        <v>26</v>
      </c>
      <c r="B31" s="115" t="s">
        <v>411</v>
      </c>
      <c r="C31" s="116" t="s">
        <v>412</v>
      </c>
      <c r="D31" s="116" t="s">
        <v>413</v>
      </c>
      <c r="E31" s="117"/>
      <c r="F31" s="118">
        <v>21</v>
      </c>
      <c r="G31" s="118">
        <v>17</v>
      </c>
      <c r="H31" s="118">
        <v>21</v>
      </c>
      <c r="I31" s="118">
        <v>25</v>
      </c>
      <c r="J31" s="119">
        <v>27</v>
      </c>
      <c r="K31" s="118">
        <f>SUM(F31:J31)</f>
        <v>111</v>
      </c>
      <c r="L31" s="120">
        <f>K31-M31</f>
        <v>84</v>
      </c>
      <c r="M31" s="125">
        <v>27</v>
      </c>
    </row>
    <row r="32" spans="1:13" ht="15.75">
      <c r="A32" s="110">
        <v>27</v>
      </c>
      <c r="B32" s="115" t="s">
        <v>78</v>
      </c>
      <c r="C32" s="116" t="s">
        <v>20</v>
      </c>
      <c r="D32" s="116" t="s">
        <v>403</v>
      </c>
      <c r="E32" s="117"/>
      <c r="F32" s="119">
        <v>29</v>
      </c>
      <c r="G32" s="118">
        <v>24</v>
      </c>
      <c r="H32" s="118">
        <v>22</v>
      </c>
      <c r="I32" s="118">
        <v>19</v>
      </c>
      <c r="J32" s="118">
        <v>18</v>
      </c>
      <c r="K32" s="118">
        <f>SUM(F32:J32)</f>
        <v>112</v>
      </c>
      <c r="L32" s="120">
        <f>K32-M32</f>
        <v>83</v>
      </c>
      <c r="M32" s="125">
        <v>29</v>
      </c>
    </row>
    <row r="33" spans="1:13" ht="15.75">
      <c r="A33" s="110">
        <v>28</v>
      </c>
      <c r="B33" s="115" t="s">
        <v>414</v>
      </c>
      <c r="C33" s="116" t="s">
        <v>415</v>
      </c>
      <c r="D33" s="116" t="s">
        <v>407</v>
      </c>
      <c r="E33" s="117"/>
      <c r="F33" s="118">
        <v>25</v>
      </c>
      <c r="G33" s="118">
        <v>22</v>
      </c>
      <c r="H33" s="118">
        <v>26</v>
      </c>
      <c r="I33" s="119">
        <v>28</v>
      </c>
      <c r="J33" s="118">
        <v>25</v>
      </c>
      <c r="K33" s="118">
        <f>SUM(F33:J33)</f>
        <v>126</v>
      </c>
      <c r="L33" s="120">
        <f>K33-M33</f>
        <v>98</v>
      </c>
      <c r="M33" s="125">
        <v>28</v>
      </c>
    </row>
    <row r="34" spans="1:13" ht="15.75">
      <c r="A34" s="110">
        <v>29</v>
      </c>
      <c r="B34" s="115" t="s">
        <v>97</v>
      </c>
      <c r="C34" s="116" t="s">
        <v>416</v>
      </c>
      <c r="D34" s="116" t="s">
        <v>417</v>
      </c>
      <c r="E34" s="117"/>
      <c r="F34" s="118">
        <v>28</v>
      </c>
      <c r="G34" s="119">
        <v>28</v>
      </c>
      <c r="H34" s="118">
        <v>23</v>
      </c>
      <c r="I34" s="118">
        <v>26</v>
      </c>
      <c r="J34" s="118">
        <v>24</v>
      </c>
      <c r="K34" s="118">
        <f>SUM(F34:J34)</f>
        <v>129</v>
      </c>
      <c r="L34" s="120">
        <f>K34-M34</f>
        <v>101</v>
      </c>
      <c r="M34" s="125">
        <v>28</v>
      </c>
    </row>
    <row r="35" spans="1:13" ht="15.75">
      <c r="K35" s="122"/>
    </row>
    <row r="36" spans="1:13" ht="15.75">
      <c r="K36" s="122"/>
    </row>
    <row r="37" spans="1:13" ht="15.75">
      <c r="K37" s="122"/>
    </row>
  </sheetData>
  <sortState ref="B6:M34">
    <sortCondition ref="K6:K34"/>
  </sortState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>
      <selection sqref="A1:K1"/>
    </sheetView>
  </sheetViews>
  <sheetFormatPr defaultRowHeight="12.75"/>
  <cols>
    <col min="1" max="1" width="5" customWidth="1"/>
    <col min="3" max="3" width="41.42578125" bestFit="1" customWidth="1"/>
    <col min="4" max="4" width="7" customWidth="1"/>
    <col min="5" max="5" width="3.5703125" customWidth="1"/>
    <col min="6" max="6" width="3" customWidth="1"/>
    <col min="7" max="11" width="3.5703125" customWidth="1"/>
  </cols>
  <sheetData>
    <row r="1" spans="1:11">
      <c r="A1" s="157" t="s">
        <v>428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>
      <c r="A2" t="s">
        <v>0</v>
      </c>
      <c r="B2" t="s">
        <v>429</v>
      </c>
      <c r="C2" t="s">
        <v>430</v>
      </c>
      <c r="D2" s="1" t="s">
        <v>431</v>
      </c>
      <c r="E2" s="80">
        <v>1</v>
      </c>
      <c r="F2" s="80">
        <v>2</v>
      </c>
      <c r="G2" s="80">
        <v>3</v>
      </c>
      <c r="H2" s="80">
        <v>4</v>
      </c>
      <c r="I2" s="80">
        <v>5</v>
      </c>
      <c r="J2" s="80">
        <v>6</v>
      </c>
      <c r="K2" s="80">
        <v>7</v>
      </c>
    </row>
    <row r="3" spans="1:11">
      <c r="A3">
        <v>1</v>
      </c>
      <c r="B3">
        <v>1169</v>
      </c>
      <c r="C3" t="s">
        <v>432</v>
      </c>
      <c r="D3" s="1">
        <v>11</v>
      </c>
      <c r="E3" s="80">
        <v>1</v>
      </c>
      <c r="F3" s="80">
        <v>2</v>
      </c>
      <c r="G3" s="80">
        <v>-5</v>
      </c>
      <c r="H3" s="80">
        <v>1</v>
      </c>
      <c r="I3" s="80">
        <v>2</v>
      </c>
      <c r="J3" s="80">
        <v>1</v>
      </c>
      <c r="K3" s="80">
        <v>4</v>
      </c>
    </row>
    <row r="4" spans="1:11">
      <c r="A4">
        <v>2</v>
      </c>
      <c r="B4">
        <v>1175</v>
      </c>
      <c r="C4" t="s">
        <v>433</v>
      </c>
      <c r="D4" s="1">
        <v>13</v>
      </c>
      <c r="E4" s="80">
        <v>2</v>
      </c>
      <c r="F4" s="80">
        <v>3</v>
      </c>
      <c r="G4" s="80">
        <v>1</v>
      </c>
      <c r="H4" s="80">
        <v>2</v>
      </c>
      <c r="I4" s="80">
        <v>3</v>
      </c>
      <c r="J4" s="80">
        <v>-6</v>
      </c>
      <c r="K4" s="80">
        <v>2</v>
      </c>
    </row>
    <row r="5" spans="1:11">
      <c r="A5">
        <v>3</v>
      </c>
      <c r="B5">
        <v>1177</v>
      </c>
      <c r="C5" t="s">
        <v>434</v>
      </c>
      <c r="D5" s="1">
        <v>14</v>
      </c>
      <c r="E5" s="80">
        <v>6</v>
      </c>
      <c r="F5" s="80">
        <v>1</v>
      </c>
      <c r="G5" s="80">
        <v>2</v>
      </c>
      <c r="H5" s="80">
        <v>3</v>
      </c>
      <c r="I5" s="80">
        <v>1</v>
      </c>
      <c r="J5" s="80">
        <v>-8</v>
      </c>
      <c r="K5" s="80">
        <v>1</v>
      </c>
    </row>
    <row r="6" spans="1:11">
      <c r="A6">
        <v>4</v>
      </c>
      <c r="B6">
        <v>1185</v>
      </c>
      <c r="C6" t="s">
        <v>435</v>
      </c>
      <c r="D6" s="1">
        <v>26</v>
      </c>
      <c r="E6" s="80">
        <v>4</v>
      </c>
      <c r="F6" s="80">
        <v>6</v>
      </c>
      <c r="G6" s="80">
        <v>-12</v>
      </c>
      <c r="H6" s="80">
        <v>4</v>
      </c>
      <c r="I6" s="80">
        <v>4</v>
      </c>
      <c r="J6" s="80">
        <v>5</v>
      </c>
      <c r="K6" s="80">
        <v>3</v>
      </c>
    </row>
    <row r="7" spans="1:11">
      <c r="A7">
        <v>5</v>
      </c>
      <c r="B7">
        <v>1184</v>
      </c>
      <c r="C7" t="s">
        <v>436</v>
      </c>
      <c r="D7" s="1">
        <v>28</v>
      </c>
      <c r="E7" s="80">
        <v>-7</v>
      </c>
      <c r="F7" s="80">
        <v>4</v>
      </c>
      <c r="G7" s="80">
        <v>3</v>
      </c>
      <c r="H7" s="80">
        <v>7</v>
      </c>
      <c r="I7" s="80">
        <v>5</v>
      </c>
      <c r="J7" s="80">
        <v>4</v>
      </c>
      <c r="K7" s="80">
        <v>5</v>
      </c>
    </row>
    <row r="8" spans="1:11">
      <c r="A8">
        <v>6</v>
      </c>
      <c r="B8">
        <v>1125</v>
      </c>
      <c r="C8" t="s">
        <v>437</v>
      </c>
      <c r="D8" s="1">
        <v>37</v>
      </c>
      <c r="E8" s="80">
        <v>8</v>
      </c>
      <c r="F8" s="80">
        <v>5</v>
      </c>
      <c r="G8" s="80">
        <v>4</v>
      </c>
      <c r="H8" s="80">
        <v>9</v>
      </c>
      <c r="I8" s="80">
        <v>-10</v>
      </c>
      <c r="J8" s="80">
        <v>3</v>
      </c>
      <c r="K8" s="80">
        <v>8</v>
      </c>
    </row>
    <row r="9" spans="1:11">
      <c r="A9">
        <v>7</v>
      </c>
      <c r="B9">
        <v>1180</v>
      </c>
      <c r="C9" t="s">
        <v>438</v>
      </c>
      <c r="D9" s="1">
        <v>49</v>
      </c>
      <c r="E9" s="80">
        <v>12</v>
      </c>
      <c r="F9" s="80">
        <v>7</v>
      </c>
      <c r="G9" s="80">
        <v>-14</v>
      </c>
      <c r="H9" s="80">
        <v>14</v>
      </c>
      <c r="I9" s="80">
        <v>8</v>
      </c>
      <c r="J9" s="80">
        <v>2</v>
      </c>
      <c r="K9" s="80">
        <v>6</v>
      </c>
    </row>
    <row r="10" spans="1:11">
      <c r="A10">
        <v>8</v>
      </c>
      <c r="B10">
        <v>1165</v>
      </c>
      <c r="C10" t="s">
        <v>439</v>
      </c>
      <c r="D10" s="1">
        <v>49</v>
      </c>
      <c r="E10" s="80">
        <v>11</v>
      </c>
      <c r="F10" s="80">
        <v>27</v>
      </c>
      <c r="G10" s="80">
        <v>6</v>
      </c>
      <c r="H10" s="80">
        <v>5</v>
      </c>
      <c r="I10" s="80">
        <v>7</v>
      </c>
      <c r="J10" s="80">
        <v>13</v>
      </c>
      <c r="K10" s="80">
        <v>7</v>
      </c>
    </row>
    <row r="11" spans="1:11">
      <c r="A11">
        <v>9</v>
      </c>
      <c r="B11">
        <v>1078</v>
      </c>
      <c r="C11" t="s">
        <v>440</v>
      </c>
      <c r="D11" s="1">
        <v>54</v>
      </c>
      <c r="E11" s="80">
        <v>3</v>
      </c>
      <c r="F11" s="80">
        <v>10</v>
      </c>
      <c r="G11" s="80">
        <v>8</v>
      </c>
      <c r="H11" s="80">
        <v>-15</v>
      </c>
      <c r="I11" s="80">
        <v>12</v>
      </c>
      <c r="J11" s="80">
        <v>11</v>
      </c>
      <c r="K11" s="80">
        <v>10</v>
      </c>
    </row>
    <row r="12" spans="1:11">
      <c r="A12">
        <v>10</v>
      </c>
      <c r="B12">
        <v>1148</v>
      </c>
      <c r="C12" t="s">
        <v>441</v>
      </c>
      <c r="D12" s="1">
        <v>60</v>
      </c>
      <c r="E12" s="80">
        <v>10</v>
      </c>
      <c r="F12" s="80">
        <v>9</v>
      </c>
      <c r="G12" s="80">
        <v>11</v>
      </c>
      <c r="H12" s="80">
        <v>13</v>
      </c>
      <c r="I12" s="80">
        <v>6</v>
      </c>
      <c r="J12" s="80">
        <v>-20</v>
      </c>
      <c r="K12" s="80">
        <v>11</v>
      </c>
    </row>
    <row r="13" spans="1:11">
      <c r="A13">
        <v>11</v>
      </c>
      <c r="B13">
        <v>1173</v>
      </c>
      <c r="C13" t="s">
        <v>442</v>
      </c>
      <c r="D13" s="1">
        <v>64</v>
      </c>
      <c r="E13" s="80">
        <v>-15</v>
      </c>
      <c r="F13" s="80">
        <v>15</v>
      </c>
      <c r="G13" s="80">
        <v>9</v>
      </c>
      <c r="H13" s="80">
        <v>6</v>
      </c>
      <c r="I13" s="80">
        <v>13</v>
      </c>
      <c r="J13" s="80">
        <v>7</v>
      </c>
      <c r="K13" s="80">
        <v>14</v>
      </c>
    </row>
    <row r="14" spans="1:11">
      <c r="A14">
        <v>12</v>
      </c>
      <c r="B14">
        <v>1108</v>
      </c>
      <c r="C14" t="s">
        <v>443</v>
      </c>
      <c r="D14" s="1">
        <v>67</v>
      </c>
      <c r="E14" s="80">
        <v>5</v>
      </c>
      <c r="F14" s="80">
        <v>14</v>
      </c>
      <c r="G14" s="80">
        <v>-19</v>
      </c>
      <c r="H14" s="80">
        <v>11</v>
      </c>
      <c r="I14" s="80">
        <v>16</v>
      </c>
      <c r="J14" s="80">
        <v>9</v>
      </c>
      <c r="K14" s="80">
        <v>12</v>
      </c>
    </row>
    <row r="15" spans="1:11">
      <c r="A15">
        <v>13</v>
      </c>
      <c r="B15">
        <v>1150</v>
      </c>
      <c r="C15" t="s">
        <v>444</v>
      </c>
      <c r="D15" s="1">
        <v>70</v>
      </c>
      <c r="E15" s="80">
        <v>-17</v>
      </c>
      <c r="F15" s="80">
        <v>8</v>
      </c>
      <c r="G15" s="80">
        <v>10</v>
      </c>
      <c r="H15" s="80">
        <v>17</v>
      </c>
      <c r="I15" s="80">
        <v>9</v>
      </c>
      <c r="J15" s="80">
        <v>17</v>
      </c>
      <c r="K15" s="80">
        <v>9</v>
      </c>
    </row>
    <row r="16" spans="1:11">
      <c r="A16">
        <v>14</v>
      </c>
      <c r="B16">
        <v>1160</v>
      </c>
      <c r="C16" t="s">
        <v>445</v>
      </c>
      <c r="D16" s="1">
        <v>73</v>
      </c>
      <c r="E16" s="80">
        <v>-16</v>
      </c>
      <c r="F16" s="80">
        <v>12</v>
      </c>
      <c r="G16" s="80">
        <v>13</v>
      </c>
      <c r="H16" s="80">
        <v>8</v>
      </c>
      <c r="I16" s="80">
        <v>11</v>
      </c>
      <c r="J16" s="80">
        <v>16</v>
      </c>
      <c r="K16" s="80">
        <v>13</v>
      </c>
    </row>
    <row r="17" spans="1:11">
      <c r="A17">
        <v>15</v>
      </c>
      <c r="B17">
        <v>1145</v>
      </c>
      <c r="C17" t="s">
        <v>446</v>
      </c>
      <c r="D17" s="1">
        <v>76</v>
      </c>
      <c r="E17" s="80">
        <v>9</v>
      </c>
      <c r="F17" s="80">
        <v>11</v>
      </c>
      <c r="G17" s="80">
        <v>-21</v>
      </c>
      <c r="H17" s="80">
        <v>10</v>
      </c>
      <c r="I17" s="80">
        <v>17</v>
      </c>
      <c r="J17" s="80">
        <v>10</v>
      </c>
      <c r="K17" s="80">
        <v>19</v>
      </c>
    </row>
    <row r="18" spans="1:11">
      <c r="A18">
        <v>16</v>
      </c>
      <c r="B18">
        <v>1153</v>
      </c>
      <c r="C18" t="s">
        <v>447</v>
      </c>
      <c r="D18" s="1">
        <v>82</v>
      </c>
      <c r="E18" s="80">
        <v>14</v>
      </c>
      <c r="F18" s="80">
        <v>16</v>
      </c>
      <c r="G18" s="80">
        <v>7</v>
      </c>
      <c r="H18" s="80">
        <v>16</v>
      </c>
      <c r="I18" s="80">
        <v>15</v>
      </c>
      <c r="J18" s="80">
        <v>14</v>
      </c>
      <c r="K18" s="80">
        <v>-18</v>
      </c>
    </row>
    <row r="19" spans="1:11">
      <c r="A19">
        <v>17</v>
      </c>
      <c r="B19">
        <v>1155</v>
      </c>
      <c r="C19" t="s">
        <v>448</v>
      </c>
      <c r="D19" s="1">
        <v>88</v>
      </c>
      <c r="E19" s="80">
        <v>13</v>
      </c>
      <c r="F19" s="80">
        <v>19</v>
      </c>
      <c r="G19" s="80">
        <v>15</v>
      </c>
      <c r="H19" s="80">
        <v>-20</v>
      </c>
      <c r="I19" s="80">
        <v>14</v>
      </c>
      <c r="J19" s="80">
        <v>12</v>
      </c>
      <c r="K19" s="80">
        <v>15</v>
      </c>
    </row>
    <row r="20" spans="1:11">
      <c r="A20">
        <v>18</v>
      </c>
      <c r="B20">
        <v>1063</v>
      </c>
      <c r="C20" t="s">
        <v>449</v>
      </c>
      <c r="D20" s="1">
        <v>103</v>
      </c>
      <c r="E20" s="80">
        <v>18</v>
      </c>
      <c r="F20" s="80">
        <v>17</v>
      </c>
      <c r="G20" s="80">
        <v>-20</v>
      </c>
      <c r="H20" s="80">
        <v>19</v>
      </c>
      <c r="I20" s="80">
        <v>18</v>
      </c>
      <c r="J20" s="80">
        <v>15</v>
      </c>
      <c r="K20" s="80">
        <v>16</v>
      </c>
    </row>
    <row r="21" spans="1:11">
      <c r="A21">
        <v>19</v>
      </c>
      <c r="B21">
        <v>1174</v>
      </c>
      <c r="C21" t="s">
        <v>450</v>
      </c>
      <c r="D21" s="1">
        <v>107</v>
      </c>
      <c r="E21" s="80">
        <v>20</v>
      </c>
      <c r="F21" s="80">
        <v>13</v>
      </c>
      <c r="G21" s="80">
        <v>17</v>
      </c>
      <c r="H21" s="80">
        <v>18</v>
      </c>
      <c r="I21" s="80">
        <v>-21</v>
      </c>
      <c r="J21" s="80">
        <v>19</v>
      </c>
      <c r="K21" s="80">
        <v>20</v>
      </c>
    </row>
    <row r="22" spans="1:11">
      <c r="A22">
        <v>20</v>
      </c>
      <c r="B22">
        <v>1179</v>
      </c>
      <c r="C22" t="s">
        <v>451</v>
      </c>
      <c r="D22" s="1">
        <v>107</v>
      </c>
      <c r="E22" s="80">
        <v>19</v>
      </c>
      <c r="F22" s="80">
        <v>18</v>
      </c>
      <c r="G22" s="80">
        <v>16</v>
      </c>
      <c r="H22" s="80">
        <v>-21</v>
      </c>
      <c r="I22" s="80">
        <v>19</v>
      </c>
      <c r="J22" s="80">
        <v>18</v>
      </c>
      <c r="K22" s="80">
        <v>17</v>
      </c>
    </row>
    <row r="23" spans="1:11">
      <c r="A23">
        <v>21</v>
      </c>
      <c r="B23">
        <v>1154</v>
      </c>
      <c r="C23" t="s">
        <v>452</v>
      </c>
      <c r="D23" s="1">
        <v>113</v>
      </c>
      <c r="E23" s="80">
        <v>22</v>
      </c>
      <c r="F23" s="80">
        <v>20</v>
      </c>
      <c r="G23" s="80">
        <v>18</v>
      </c>
      <c r="H23" s="80">
        <v>12</v>
      </c>
      <c r="I23" s="80">
        <v>20</v>
      </c>
      <c r="J23" s="80">
        <v>21</v>
      </c>
      <c r="K23" s="80">
        <v>-23</v>
      </c>
    </row>
    <row r="24" spans="1:11">
      <c r="A24">
        <v>22</v>
      </c>
      <c r="B24">
        <v>1168</v>
      </c>
      <c r="C24" t="s">
        <v>453</v>
      </c>
      <c r="D24" s="1">
        <v>131</v>
      </c>
      <c r="E24" s="80">
        <v>21</v>
      </c>
      <c r="F24" s="80">
        <v>21</v>
      </c>
      <c r="G24" s="80">
        <v>23</v>
      </c>
      <c r="H24" s="80">
        <v>22</v>
      </c>
      <c r="I24" s="80">
        <v>22</v>
      </c>
      <c r="J24" s="80">
        <v>27</v>
      </c>
      <c r="K24" s="80">
        <v>22</v>
      </c>
    </row>
    <row r="25" spans="1:11">
      <c r="A25">
        <v>23</v>
      </c>
      <c r="B25">
        <v>1141</v>
      </c>
      <c r="C25" t="s">
        <v>454</v>
      </c>
      <c r="D25" s="1">
        <v>140</v>
      </c>
      <c r="E25" s="80">
        <v>27</v>
      </c>
      <c r="F25" s="80">
        <v>27</v>
      </c>
      <c r="G25" s="80">
        <v>24</v>
      </c>
      <c r="H25" s="80">
        <v>23</v>
      </c>
      <c r="I25" s="80">
        <v>23</v>
      </c>
      <c r="J25" s="80">
        <v>22</v>
      </c>
      <c r="K25" s="80">
        <v>21</v>
      </c>
    </row>
    <row r="26" spans="1:11">
      <c r="A26">
        <v>24</v>
      </c>
      <c r="B26">
        <v>1140</v>
      </c>
      <c r="C26" t="s">
        <v>455</v>
      </c>
      <c r="D26" s="1">
        <v>144</v>
      </c>
      <c r="E26" s="80">
        <v>27</v>
      </c>
      <c r="F26" s="80">
        <v>27</v>
      </c>
      <c r="G26" s="80">
        <v>22</v>
      </c>
      <c r="H26" s="80">
        <v>24</v>
      </c>
      <c r="I26" s="80">
        <v>24</v>
      </c>
      <c r="J26" s="80">
        <v>23</v>
      </c>
      <c r="K26" s="80">
        <v>24</v>
      </c>
    </row>
    <row r="27" spans="1:11">
      <c r="A27">
        <v>25</v>
      </c>
      <c r="B27">
        <v>1103</v>
      </c>
      <c r="C27" t="s">
        <v>456</v>
      </c>
      <c r="D27" s="1">
        <v>145</v>
      </c>
      <c r="E27" s="80">
        <v>23</v>
      </c>
      <c r="F27" s="80">
        <v>22</v>
      </c>
      <c r="G27" s="80">
        <v>25</v>
      </c>
      <c r="H27" s="80">
        <v>25</v>
      </c>
      <c r="I27" s="80">
        <v>25</v>
      </c>
      <c r="J27" s="80">
        <v>25</v>
      </c>
      <c r="K27" s="80">
        <v>27</v>
      </c>
    </row>
    <row r="28" spans="1:11">
      <c r="A28">
        <v>26</v>
      </c>
      <c r="B28">
        <v>1080</v>
      </c>
      <c r="C28" t="s">
        <v>457</v>
      </c>
      <c r="D28" s="1">
        <v>154</v>
      </c>
      <c r="E28" s="80">
        <v>27</v>
      </c>
      <c r="F28" s="80">
        <v>27</v>
      </c>
      <c r="G28" s="80">
        <v>26</v>
      </c>
      <c r="H28" s="80">
        <v>26</v>
      </c>
      <c r="I28" s="80">
        <v>26</v>
      </c>
      <c r="J28" s="80">
        <v>24</v>
      </c>
      <c r="K28" s="80">
        <v>25</v>
      </c>
    </row>
    <row r="29" spans="1:11">
      <c r="A29" s="3"/>
      <c r="B29" s="3"/>
      <c r="C29" s="3"/>
      <c r="D29" s="3"/>
      <c r="E29" s="3"/>
      <c r="F29" s="3"/>
    </row>
    <row r="30" spans="1:11">
      <c r="A30" s="3"/>
      <c r="B30" s="3"/>
      <c r="C30" s="3"/>
      <c r="D30" s="3"/>
      <c r="E30" s="3"/>
      <c r="F30" s="3"/>
    </row>
    <row r="31" spans="1:11">
      <c r="A31" s="3"/>
      <c r="B31" s="3"/>
      <c r="C31" s="3"/>
      <c r="D31" s="3"/>
      <c r="E31" s="3"/>
      <c r="F31" s="3"/>
    </row>
    <row r="32" spans="1:11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</sheetData>
  <mergeCells count="1">
    <mergeCell ref="A1:K1"/>
  </mergeCells>
  <phoneticPr fontId="2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>
      <selection activeCell="E28" sqref="E28:I28"/>
    </sheetView>
  </sheetViews>
  <sheetFormatPr defaultRowHeight="12.75"/>
  <cols>
    <col min="1" max="1" width="3" customWidth="1"/>
    <col min="3" max="3" width="23.28515625" customWidth="1"/>
    <col min="4" max="4" width="7.28515625" style="1" customWidth="1"/>
    <col min="5" max="5" width="4" customWidth="1"/>
    <col min="6" max="6" width="3" customWidth="1"/>
    <col min="7" max="7" width="4" customWidth="1"/>
    <col min="8" max="9" width="3" customWidth="1"/>
  </cols>
  <sheetData>
    <row r="1" spans="1:9">
      <c r="A1" s="1" t="s">
        <v>52</v>
      </c>
      <c r="F1" s="1" t="s">
        <v>474</v>
      </c>
    </row>
    <row r="2" spans="1:9">
      <c r="A2" s="1" t="s">
        <v>475</v>
      </c>
    </row>
    <row r="4" spans="1:9">
      <c r="A4" t="s">
        <v>53</v>
      </c>
    </row>
    <row r="5" spans="1:9">
      <c r="D5" s="141" t="s">
        <v>499</v>
      </c>
      <c r="E5" s="138" t="s">
        <v>104</v>
      </c>
      <c r="F5" s="138" t="s">
        <v>105</v>
      </c>
      <c r="G5" s="138" t="s">
        <v>106</v>
      </c>
      <c r="H5" s="138" t="s">
        <v>107</v>
      </c>
      <c r="I5" s="138" t="s">
        <v>108</v>
      </c>
    </row>
    <row r="6" spans="1:9">
      <c r="A6">
        <v>1</v>
      </c>
      <c r="B6" t="s">
        <v>35</v>
      </c>
      <c r="C6" t="s">
        <v>476</v>
      </c>
      <c r="D6" s="141">
        <v>8</v>
      </c>
      <c r="E6" s="138">
        <v>1</v>
      </c>
      <c r="F6" s="138">
        <v>2</v>
      </c>
      <c r="G6" s="138">
        <v>5</v>
      </c>
      <c r="H6" s="138">
        <v>1</v>
      </c>
      <c r="I6" s="138">
        <v>4</v>
      </c>
    </row>
    <row r="7" spans="1:9">
      <c r="A7">
        <v>2</v>
      </c>
      <c r="B7" t="s">
        <v>33</v>
      </c>
      <c r="C7" t="s">
        <v>477</v>
      </c>
      <c r="D7" s="141">
        <v>14</v>
      </c>
      <c r="E7" s="138">
        <v>2</v>
      </c>
      <c r="F7" s="138">
        <v>4</v>
      </c>
      <c r="G7" s="138">
        <v>7</v>
      </c>
      <c r="H7" s="138">
        <v>10</v>
      </c>
      <c r="I7" s="138">
        <v>1</v>
      </c>
    </row>
    <row r="8" spans="1:9">
      <c r="A8">
        <v>3</v>
      </c>
      <c r="B8" t="s">
        <v>79</v>
      </c>
      <c r="C8" t="s">
        <v>478</v>
      </c>
      <c r="D8" s="141">
        <v>18</v>
      </c>
      <c r="E8" s="138">
        <v>4</v>
      </c>
      <c r="F8" s="138">
        <v>5</v>
      </c>
      <c r="G8" s="138">
        <v>6</v>
      </c>
      <c r="H8" s="138">
        <v>13</v>
      </c>
      <c r="I8" s="138">
        <v>3</v>
      </c>
    </row>
    <row r="9" spans="1:9">
      <c r="A9">
        <v>4</v>
      </c>
      <c r="B9" t="s">
        <v>29</v>
      </c>
      <c r="C9" t="s">
        <v>479</v>
      </c>
      <c r="D9" s="141">
        <v>19</v>
      </c>
      <c r="E9" s="138">
        <v>10</v>
      </c>
      <c r="F9" s="138">
        <v>8</v>
      </c>
      <c r="G9" s="138">
        <v>1</v>
      </c>
      <c r="H9" s="138">
        <v>5</v>
      </c>
      <c r="I9" s="138">
        <v>5</v>
      </c>
    </row>
    <row r="10" spans="1:9">
      <c r="A10">
        <v>5</v>
      </c>
      <c r="B10" t="s">
        <v>38</v>
      </c>
      <c r="C10" t="s">
        <v>480</v>
      </c>
      <c r="D10" s="141">
        <v>22</v>
      </c>
      <c r="E10" s="138">
        <v>5</v>
      </c>
      <c r="F10" s="138">
        <v>1</v>
      </c>
      <c r="G10" s="138">
        <v>21</v>
      </c>
      <c r="H10" s="138">
        <v>9</v>
      </c>
      <c r="I10" s="138">
        <v>7</v>
      </c>
    </row>
    <row r="11" spans="1:9">
      <c r="A11">
        <v>6</v>
      </c>
      <c r="B11" t="s">
        <v>101</v>
      </c>
      <c r="C11" t="s">
        <v>481</v>
      </c>
      <c r="D11" s="141">
        <v>23</v>
      </c>
      <c r="E11" s="138">
        <v>8</v>
      </c>
      <c r="F11" s="138">
        <v>7</v>
      </c>
      <c r="G11" s="138">
        <v>2</v>
      </c>
      <c r="H11" s="138">
        <v>6</v>
      </c>
      <c r="I11" s="138">
        <v>19</v>
      </c>
    </row>
    <row r="12" spans="1:9">
      <c r="A12">
        <v>7</v>
      </c>
      <c r="B12" t="s">
        <v>36</v>
      </c>
      <c r="C12" t="s">
        <v>482</v>
      </c>
      <c r="D12" s="141">
        <v>25</v>
      </c>
      <c r="E12" s="138">
        <v>6</v>
      </c>
      <c r="F12" s="138">
        <v>9</v>
      </c>
      <c r="G12" s="138">
        <v>24</v>
      </c>
      <c r="H12" s="138">
        <v>8</v>
      </c>
      <c r="I12" s="138">
        <v>2</v>
      </c>
    </row>
    <row r="13" spans="1:9">
      <c r="A13">
        <v>8</v>
      </c>
      <c r="B13" t="s">
        <v>76</v>
      </c>
      <c r="C13" t="s">
        <v>483</v>
      </c>
      <c r="D13" s="141">
        <v>26</v>
      </c>
      <c r="E13" s="138">
        <v>24</v>
      </c>
      <c r="F13" s="138">
        <v>6</v>
      </c>
      <c r="G13" s="138">
        <v>12</v>
      </c>
      <c r="H13" s="138">
        <v>2</v>
      </c>
      <c r="I13" s="138">
        <v>6</v>
      </c>
    </row>
    <row r="14" spans="1:9">
      <c r="A14">
        <v>9</v>
      </c>
      <c r="B14" t="s">
        <v>31</v>
      </c>
      <c r="C14" t="s">
        <v>484</v>
      </c>
      <c r="D14" s="141">
        <v>30</v>
      </c>
      <c r="E14" s="138">
        <v>3</v>
      </c>
      <c r="F14" s="138">
        <v>10</v>
      </c>
      <c r="G14" s="138">
        <v>24</v>
      </c>
      <c r="H14" s="138">
        <v>7</v>
      </c>
      <c r="I14" s="138">
        <v>10</v>
      </c>
    </row>
    <row r="15" spans="1:9">
      <c r="A15">
        <v>10</v>
      </c>
      <c r="B15" t="s">
        <v>56</v>
      </c>
      <c r="C15" t="s">
        <v>485</v>
      </c>
      <c r="D15" s="141">
        <v>31</v>
      </c>
      <c r="E15" s="138">
        <v>16</v>
      </c>
      <c r="F15" s="138">
        <v>3</v>
      </c>
      <c r="G15" s="138">
        <v>4</v>
      </c>
      <c r="H15" s="138">
        <v>17</v>
      </c>
      <c r="I15" s="138">
        <v>8</v>
      </c>
    </row>
    <row r="16" spans="1:9">
      <c r="A16">
        <v>11</v>
      </c>
      <c r="B16" t="s">
        <v>322</v>
      </c>
      <c r="C16" t="s">
        <v>486</v>
      </c>
      <c r="D16" s="141">
        <v>33</v>
      </c>
      <c r="E16" s="138">
        <v>19</v>
      </c>
      <c r="F16" s="138">
        <v>11</v>
      </c>
      <c r="G16" s="138">
        <v>3</v>
      </c>
      <c r="H16" s="138">
        <v>3</v>
      </c>
      <c r="I16" s="138">
        <v>16</v>
      </c>
    </row>
    <row r="17" spans="1:9">
      <c r="A17">
        <v>12</v>
      </c>
      <c r="B17" t="s">
        <v>41</v>
      </c>
      <c r="C17" t="s">
        <v>487</v>
      </c>
      <c r="D17" s="141">
        <v>35</v>
      </c>
      <c r="E17" s="138">
        <v>14</v>
      </c>
      <c r="F17" s="138">
        <v>14</v>
      </c>
      <c r="G17" s="138">
        <v>8</v>
      </c>
      <c r="H17" s="138">
        <v>4</v>
      </c>
      <c r="I17" s="138">
        <v>9</v>
      </c>
    </row>
    <row r="18" spans="1:9">
      <c r="A18">
        <v>13</v>
      </c>
      <c r="B18" t="s">
        <v>34</v>
      </c>
      <c r="C18" t="s">
        <v>488</v>
      </c>
      <c r="D18" s="141">
        <v>41</v>
      </c>
      <c r="E18" s="138">
        <v>9</v>
      </c>
      <c r="F18" s="138">
        <v>12</v>
      </c>
      <c r="G18" s="138">
        <v>9</v>
      </c>
      <c r="H18" s="138">
        <v>14</v>
      </c>
      <c r="I18" s="138">
        <v>11</v>
      </c>
    </row>
    <row r="19" spans="1:9">
      <c r="A19">
        <v>14</v>
      </c>
      <c r="B19" t="s">
        <v>78</v>
      </c>
      <c r="C19" t="s">
        <v>489</v>
      </c>
      <c r="D19" s="141">
        <v>44</v>
      </c>
      <c r="E19" s="138">
        <v>7</v>
      </c>
      <c r="F19" s="138">
        <v>13</v>
      </c>
      <c r="G19" s="138">
        <v>10</v>
      </c>
      <c r="H19" s="138">
        <v>15</v>
      </c>
      <c r="I19" s="138">
        <v>14</v>
      </c>
    </row>
    <row r="20" spans="1:9">
      <c r="A20">
        <v>15</v>
      </c>
      <c r="B20" t="s">
        <v>37</v>
      </c>
      <c r="C20" t="s">
        <v>490</v>
      </c>
      <c r="D20" s="141">
        <v>51</v>
      </c>
      <c r="E20" s="138">
        <v>11</v>
      </c>
      <c r="F20" s="138">
        <v>15</v>
      </c>
      <c r="G20" s="138">
        <v>16</v>
      </c>
      <c r="H20" s="138">
        <v>12</v>
      </c>
      <c r="I20" s="138">
        <v>13</v>
      </c>
    </row>
    <row r="21" spans="1:9">
      <c r="A21">
        <v>16</v>
      </c>
      <c r="B21" t="s">
        <v>44</v>
      </c>
      <c r="C21" t="s">
        <v>491</v>
      </c>
      <c r="D21" s="141">
        <v>59</v>
      </c>
      <c r="E21" s="138">
        <v>24</v>
      </c>
      <c r="F21" s="138">
        <v>18</v>
      </c>
      <c r="G21" s="138">
        <v>11</v>
      </c>
      <c r="H21" s="138">
        <v>18</v>
      </c>
      <c r="I21" s="138">
        <v>12</v>
      </c>
    </row>
    <row r="22" spans="1:9">
      <c r="A22">
        <v>17</v>
      </c>
      <c r="B22" t="s">
        <v>95</v>
      </c>
      <c r="C22" t="s">
        <v>492</v>
      </c>
      <c r="D22" s="141">
        <v>63</v>
      </c>
      <c r="E22" s="138">
        <v>17</v>
      </c>
      <c r="F22" s="138">
        <v>22</v>
      </c>
      <c r="G22" s="138">
        <v>20</v>
      </c>
      <c r="H22" s="138">
        <v>11</v>
      </c>
      <c r="I22" s="138">
        <v>15</v>
      </c>
    </row>
    <row r="23" spans="1:9">
      <c r="A23">
        <v>18</v>
      </c>
      <c r="B23" t="s">
        <v>43</v>
      </c>
      <c r="C23" t="s">
        <v>493</v>
      </c>
      <c r="D23" s="141">
        <v>64</v>
      </c>
      <c r="E23" s="138">
        <v>18</v>
      </c>
      <c r="F23" s="138">
        <v>17</v>
      </c>
      <c r="G23" s="138">
        <v>13</v>
      </c>
      <c r="H23" s="138">
        <v>16</v>
      </c>
      <c r="I23" s="138">
        <v>18</v>
      </c>
    </row>
    <row r="24" spans="1:9">
      <c r="A24">
        <v>19</v>
      </c>
      <c r="B24" t="s">
        <v>42</v>
      </c>
      <c r="C24" t="s">
        <v>494</v>
      </c>
      <c r="D24" s="141">
        <v>67</v>
      </c>
      <c r="E24" s="138">
        <v>12</v>
      </c>
      <c r="F24" s="138">
        <v>19</v>
      </c>
      <c r="G24" s="138">
        <v>19</v>
      </c>
      <c r="H24" s="138">
        <v>19</v>
      </c>
      <c r="I24" s="138">
        <v>17</v>
      </c>
    </row>
    <row r="25" spans="1:9">
      <c r="A25">
        <v>20</v>
      </c>
      <c r="B25" t="s">
        <v>87</v>
      </c>
      <c r="C25" t="s">
        <v>495</v>
      </c>
      <c r="D25" s="141">
        <v>68</v>
      </c>
      <c r="E25" s="138">
        <v>13</v>
      </c>
      <c r="F25" s="138">
        <v>20</v>
      </c>
      <c r="G25" s="138">
        <v>15</v>
      </c>
      <c r="H25" s="138">
        <v>20</v>
      </c>
      <c r="I25" s="138">
        <v>20</v>
      </c>
    </row>
    <row r="26" spans="1:9">
      <c r="A26">
        <v>21</v>
      </c>
      <c r="B26" t="s">
        <v>97</v>
      </c>
      <c r="C26" t="s">
        <v>496</v>
      </c>
      <c r="D26" s="141">
        <v>74</v>
      </c>
      <c r="E26" s="138">
        <v>20</v>
      </c>
      <c r="F26" s="138">
        <v>16</v>
      </c>
      <c r="G26" s="138">
        <v>17</v>
      </c>
      <c r="H26" s="138">
        <v>21</v>
      </c>
      <c r="I26" s="138">
        <v>21</v>
      </c>
    </row>
    <row r="27" spans="1:9">
      <c r="A27">
        <v>22</v>
      </c>
      <c r="B27" t="s">
        <v>99</v>
      </c>
      <c r="C27" t="s">
        <v>497</v>
      </c>
      <c r="D27" s="141">
        <v>76</v>
      </c>
      <c r="E27" s="138">
        <v>15</v>
      </c>
      <c r="F27" s="138">
        <v>21</v>
      </c>
      <c r="G27" s="138">
        <v>18</v>
      </c>
      <c r="H27" s="138">
        <v>22</v>
      </c>
      <c r="I27" s="138">
        <v>22</v>
      </c>
    </row>
    <row r="28" spans="1:9">
      <c r="A28">
        <v>23</v>
      </c>
      <c r="B28" t="s">
        <v>414</v>
      </c>
      <c r="C28" t="s">
        <v>498</v>
      </c>
      <c r="D28" s="141">
        <v>81</v>
      </c>
      <c r="E28" s="138">
        <v>21</v>
      </c>
      <c r="F28" s="138">
        <v>23</v>
      </c>
      <c r="G28" s="138">
        <v>14</v>
      </c>
      <c r="H28" s="138">
        <v>23</v>
      </c>
      <c r="I28" s="138">
        <v>23</v>
      </c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Rkl 09 EUROPA</vt:lpstr>
      <vt:lpstr>1 RN Lecco</vt:lpstr>
      <vt:lpstr>2 RN Muggia</vt:lpstr>
      <vt:lpstr>3 RN Torbole</vt:lpstr>
      <vt:lpstr>4 RN Senigallia</vt:lpstr>
      <vt:lpstr>5 RN Quercianella</vt:lpstr>
      <vt:lpstr>6 RN Alpago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Ravaglia</dc:creator>
  <cp:lastModifiedBy>Raffaele Ravaglia</cp:lastModifiedBy>
  <cp:lastPrinted>2009-05-04T08:44:16Z</cp:lastPrinted>
  <dcterms:created xsi:type="dcterms:W3CDTF">2008-03-18T07:20:29Z</dcterms:created>
  <dcterms:modified xsi:type="dcterms:W3CDTF">2010-08-22T21:43:16Z</dcterms:modified>
</cp:coreProperties>
</file>