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Rkl2010" sheetId="1" r:id="rId1"/>
    <sheet name="1 RN Lecco" sheetId="2" r:id="rId2"/>
    <sheet name="2 RN Torbole" sheetId="3" r:id="rId3"/>
    <sheet name="3 RN Pto SGiorgio" sheetId="4" r:id="rId4"/>
    <sheet name="4 RN Cecina" sheetId="5" r:id="rId5"/>
    <sheet name="5 RN Quercianella" sheetId="6" r:id="rId6"/>
    <sheet name="6 RN Muggia" sheetId="7" r:id="rId7"/>
  </sheets>
  <definedNames/>
  <calcPr fullCalcOnLoad="1"/>
</workbook>
</file>

<file path=xl/sharedStrings.xml><?xml version="1.0" encoding="utf-8"?>
<sst xmlns="http://schemas.openxmlformats.org/spreadsheetml/2006/main" count="816" uniqueCount="547">
  <si>
    <t>REGATA NAZIONALE - CLASSE EUROPA</t>
  </si>
  <si>
    <t>TROFEO "Raimondo Ingangi"</t>
  </si>
  <si>
    <t>Lecco, 6/7 marzo 2010</t>
  </si>
  <si>
    <t>N°</t>
  </si>
  <si>
    <t>Numero</t>
  </si>
  <si>
    <t>Nome</t>
  </si>
  <si>
    <t>ANDREA FERRACUTI</t>
  </si>
  <si>
    <t>NICOLA MONTI</t>
  </si>
  <si>
    <t>SILVIA ZENNARO</t>
  </si>
  <si>
    <t>FEDERICO GRAZZI</t>
  </si>
  <si>
    <t>SEBASTIANO GRAZZI</t>
  </si>
  <si>
    <t>SAIN PAOLO</t>
  </si>
  <si>
    <t>GIOVANNI BRENTA</t>
  </si>
  <si>
    <t>LUCA CAZZANIGA</t>
  </si>
  <si>
    <t>ALESSANDRO VANNINI</t>
  </si>
  <si>
    <t>PIETRO ARIATTA</t>
  </si>
  <si>
    <t>FRANCESCO CIANFLONE</t>
  </si>
  <si>
    <t>ROSSELLA LOSITO</t>
  </si>
  <si>
    <t>LUCA ARIATTA</t>
  </si>
  <si>
    <t>VIOLETA FERRACUTI</t>
  </si>
  <si>
    <t>NICHOLAS CRIPPA</t>
  </si>
  <si>
    <t>SAMUEL NALDI</t>
  </si>
  <si>
    <t>COSTANZA SANDRUCCI</t>
  </si>
  <si>
    <t>GIULIA MATERA</t>
  </si>
  <si>
    <t>DAVIDE EUSEBI</t>
  </si>
  <si>
    <t>FRANCESCO DUBINI</t>
  </si>
  <si>
    <t>CHIARA SELLAROLI</t>
  </si>
  <si>
    <t>MAGDALENA ZABRZEWSKA</t>
  </si>
  <si>
    <t>ELENA GISLON</t>
  </si>
  <si>
    <t>Y.C.Portosangiorgio</t>
  </si>
  <si>
    <t>S.C.Lecco</t>
  </si>
  <si>
    <t>C.V.Venezia</t>
  </si>
  <si>
    <t>GV LNI Pesaro</t>
  </si>
  <si>
    <t>S.V.O.C.</t>
  </si>
  <si>
    <t>V.Y.C.</t>
  </si>
  <si>
    <t>C.V.C.Intra</t>
  </si>
  <si>
    <t>Derive Fitzcarraldo</t>
  </si>
  <si>
    <t>dnf</t>
  </si>
  <si>
    <t>dns</t>
  </si>
  <si>
    <t>dnc</t>
  </si>
  <si>
    <t>raf</t>
  </si>
  <si>
    <t>1p</t>
  </si>
  <si>
    <t>2p</t>
  </si>
  <si>
    <t>3p</t>
  </si>
  <si>
    <t>4p</t>
  </si>
  <si>
    <t>5p</t>
  </si>
  <si>
    <t>p.ti</t>
  </si>
  <si>
    <t>data</t>
  </si>
  <si>
    <t>club</t>
  </si>
  <si>
    <t>5 prove. 1 scarto</t>
  </si>
  <si>
    <t>LECCO</t>
  </si>
  <si>
    <t>6/7 marzo 2010</t>
  </si>
  <si>
    <t>(dns)</t>
  </si>
  <si>
    <t>(dsq)</t>
  </si>
  <si>
    <t>(ocs)</t>
  </si>
  <si>
    <t>GIULIA MATTERA</t>
  </si>
  <si>
    <t>6p</t>
  </si>
  <si>
    <t>7p</t>
  </si>
  <si>
    <t>8p</t>
  </si>
  <si>
    <t>9p</t>
  </si>
  <si>
    <t>10p</t>
  </si>
  <si>
    <t>11p</t>
  </si>
  <si>
    <t>12p</t>
  </si>
  <si>
    <t>13p</t>
  </si>
  <si>
    <t>TORBOLE</t>
  </si>
  <si>
    <t>27/29 marzo 2010</t>
  </si>
  <si>
    <t>(dnf)</t>
  </si>
  <si>
    <t>LORENZO RADICE</t>
  </si>
  <si>
    <t>QUERCIANELLA</t>
  </si>
  <si>
    <t>29 apr/2 mag 2010</t>
  </si>
  <si>
    <t>Classifica Europa, definitiva, dopo 8 prove con scarto</t>
  </si>
  <si>
    <t>No</t>
  </si>
  <si>
    <t>Punti</t>
  </si>
  <si>
    <t>Zennaro Silvia, 30019 Sottomarina Di Chioggia, Femmina, 26-Ott-1989, EUROPA, 344-12-COMPAGNIA VELA ASS SPOR</t>
  </si>
  <si>
    <t>Ferracuti Andrea, 63023 Fermo, Maschio, 20-Apr-1989, EUROPA, 319-10-Y.C.PORTO S.GIORGIO ASS</t>
  </si>
  <si>
    <t>Grazzi Federico, Pesaro, Italia, Maschio, 18-Mag-1994, EUROPA, L.N.I. PESARO</t>
  </si>
  <si>
    <t>Monti Nicola, 23900 Lecco, Maschio, 21-Feb-1988, EUROPA, 434-15-SOC CANOTT LECCO ASS SP</t>
  </si>
  <si>
    <t>Vannini Alessandro, 61100 Pesaro, Maschio, 27-Set-1993, EUROPA, 318-10-GDV LNI PESARO</t>
  </si>
  <si>
    <t>Grazzi Sebastiano, 61100 Pesaro, Maschio, 18-Mag-1994, EUROPA, 318-10-GDV LNI PESARO</t>
  </si>
  <si>
    <t>Losito Rossella, 22030 Castelmarte, Femmina, 12-Nov-1982, EUROPA, 434-15-SOC CANOTT LECCO ASS SP</t>
  </si>
  <si>
    <t>Cazzaniga Luca, 22066 Mariano Comense, Maschio, 25-Nov-1991, EUROPA, 434-15-SOC CANOTT LECCO ASS SP</t>
  </si>
  <si>
    <t>Brenta Giovanni, 20144 Milano, Maschio, 29-Apr-1993, EUROPA, 434-15-SOC CANOTT LECCO ASS SP</t>
  </si>
  <si>
    <t>Cianflone Francesco, 20135 Milano, Maschio, 28-Dic-1993, EUROPA, 422-15-VERBANO Y C ASS SPORT D</t>
  </si>
  <si>
    <t>FRA 5606</t>
  </si>
  <si>
    <t>Ariatta Luca, 20146 Milano, Maschio, 09-Mag-1996, EUROPA, 422-15-VERBANO Y C ASS SPORT D</t>
  </si>
  <si>
    <t>Mattera Giulia, 21047 Saronno, Femmina, 27-Feb-1993, EUROPA, 434-15-SOC CANOTT LECCO ASS SP</t>
  </si>
  <si>
    <t>Naldi Samuel, 28072 Briona, Maschio, 02-Nov-1995, EUROPA, 422-15-VERBANO Y C ASS SPORT D</t>
  </si>
  <si>
    <t>Radice Lorenzo, 20124 Milano, Maschio, 16-Gen-1997, EUROPA, 422-15-VERBANO Y C ASS SPORT D</t>
  </si>
  <si>
    <t>Sandrucci Costanza, 20097 San Donato Milanese, Femmina, 26-Lug-1994, EUROPA, 434-15-SOC CANOTT LECCO ASS SP</t>
  </si>
  <si>
    <t>Gislon Elena, 20090 Segrate, Femmina, 05-Set-1996, EUROPA, 434-15-SOC CANOTT LECCO ASS SP</t>
  </si>
  <si>
    <t>Sellaroli Chiara, 20139 Milano, Femmina, 27-Dic-1994, EUROPA, 425-15-C V CANOTTIERI INTRA AS</t>
  </si>
  <si>
    <t xml:space="preserve">Risultati EUROPA </t>
  </si>
  <si>
    <t xml:space="preserve">  </t>
  </si>
  <si>
    <t xml:space="preserve">Punteggi presi in considerazione 1  scarto </t>
  </si>
  <si>
    <t>FRA 5640</t>
  </si>
  <si>
    <t>SYLVAIN NOTONIER, Maschio, La Pelle MARSEILLE</t>
  </si>
  <si>
    <t>SWE 11</t>
  </si>
  <si>
    <t>TIDEMAND HOLGER, Maschio, SS Kaparen</t>
  </si>
  <si>
    <t>CZE 11</t>
  </si>
  <si>
    <t>SMESNY MAREK, Maschio, MASTER, YC PV</t>
  </si>
  <si>
    <t>DEN 12</t>
  </si>
  <si>
    <t>KLINT BERGH SIMON, Maschio, Skovshoved Sejlklub</t>
  </si>
  <si>
    <t>NOR 382</t>
  </si>
  <si>
    <t>HAMMARSTRØM KRISTIAN, Maschio, Drøbaksund Seilforening</t>
  </si>
  <si>
    <t>NOR 418</t>
  </si>
  <si>
    <t>FRIGSTAD PEDERSEN MARTIN, Maschio, Christianssands Yacht Club</t>
  </si>
  <si>
    <t>ITA 1177</t>
  </si>
  <si>
    <t>MONTI NICOLA, Maschio, ASD SOCIETA' CANOTTIERI LECCO</t>
  </si>
  <si>
    <t>ESP 631</t>
  </si>
  <si>
    <t>LLARGUÉS ELISABET, Femmina, Club Náutico El Masnou</t>
  </si>
  <si>
    <t>SWE 3625</t>
  </si>
  <si>
    <t>BENGTSON EMIL, Maschio, KKKK</t>
  </si>
  <si>
    <t>SWE 3549</t>
  </si>
  <si>
    <t>CARL HAGBERG, Maschio, Lommabuktens Seglarklubb</t>
  </si>
  <si>
    <t>GER 1551</t>
  </si>
  <si>
    <t>KURALT MORITZ, Maschio, YCRE</t>
  </si>
  <si>
    <t>FIN 20</t>
  </si>
  <si>
    <t>LINDAHL ERIK, Maschio, EPS</t>
  </si>
  <si>
    <t>ESP 442</t>
  </si>
  <si>
    <t>RAMON-BORJA MARTINEZ RAFA, Maschio, REAL CLUB DE REGATAS ALICANTE</t>
  </si>
  <si>
    <t>ESP 651</t>
  </si>
  <si>
    <t>SCHILT CATAFAL PAU, Maschio, CLUB NÀUTIC EL MASNOU</t>
  </si>
  <si>
    <t>ITA 1175</t>
  </si>
  <si>
    <t>FERRACUTI ANDREA, Maschio, y.c.porto san giorgio</t>
  </si>
  <si>
    <t>DEN 9</t>
  </si>
  <si>
    <t>HEMDORFF TOBIAS, Maschio, Kalovig</t>
  </si>
  <si>
    <t>NOR 300</t>
  </si>
  <si>
    <t>MORTENSEN JON AKSEL, Maschio, Arendals SF</t>
  </si>
  <si>
    <t>GER 80</t>
  </si>
  <si>
    <t>SIEFKER MAREIKE, Femmina, SVH</t>
  </si>
  <si>
    <t>DEN 38</t>
  </si>
  <si>
    <t>ANDERSEN MADS LINTRUP, Maschio, SYC</t>
  </si>
  <si>
    <t>SWE 55</t>
  </si>
  <si>
    <t>MARTIN KARELIUSSON, Maschio, LBS</t>
  </si>
  <si>
    <t>GER 82</t>
  </si>
  <si>
    <t>PAEPER STINE, Femmina, Mühlenberger Segel Club</t>
  </si>
  <si>
    <t>FIN 11</t>
  </si>
  <si>
    <t>TAPPER KAARLE, Maschio, h.s.k</t>
  </si>
  <si>
    <t>CZE 93</t>
  </si>
  <si>
    <t>ROZSYPAL MARTIN, Maschio, JK OLOMOUC</t>
  </si>
  <si>
    <t>ITA 1189</t>
  </si>
  <si>
    <t>ZENNARO SILVIA, Femmina, Compagnia della Vela di Venezi</t>
  </si>
  <si>
    <t>ESP 634</t>
  </si>
  <si>
    <t>SUBIRA ALEIX, Maschio, CLUB VELA BLANES</t>
  </si>
  <si>
    <t>NOR 421</t>
  </si>
  <si>
    <t>MARTINSEN NICHOLAS FADLER, Maschio, Soon Seilforening</t>
  </si>
  <si>
    <t>SWE 3607</t>
  </si>
  <si>
    <t>WESTERBRAND TOMAS, Maschio, Rådasjöns Segelsällskap</t>
  </si>
  <si>
    <t>DEN 8</t>
  </si>
  <si>
    <t>LIVBJERG MATHIAS, Maschio, Kaloevig</t>
  </si>
  <si>
    <t>DEN 16</t>
  </si>
  <si>
    <t>ØSTERGAARD KRISTOFFER, Maschio, Skovshoved Sejlklub</t>
  </si>
  <si>
    <t>DEN 1676</t>
  </si>
  <si>
    <t>LUNDOE ANNETTE, Femmina, HSH</t>
  </si>
  <si>
    <t>NOR 408</t>
  </si>
  <si>
    <t>WIDESTAM OSCAR, Maschio, Brevik Seilforening</t>
  </si>
  <si>
    <t>FRA 5634</t>
  </si>
  <si>
    <t>AURELIE MAURY, Femmina, VGA ST MAUR VOILE</t>
  </si>
  <si>
    <t>DEN 11</t>
  </si>
  <si>
    <t>BOMHOLT AUGUST, Maschio, Farum Sejlklub</t>
  </si>
  <si>
    <t>FIN 111</t>
  </si>
  <si>
    <t>NIKKILÄ MIIKKA, Maschio, TPS</t>
  </si>
  <si>
    <t>FRA 5644</t>
  </si>
  <si>
    <t>VINCENT PHAM, Maschio, MASTER, CN DROUAIS</t>
  </si>
  <si>
    <t>DEN 90</t>
  </si>
  <si>
    <t>HJORDT RASMUS, Maschio, Fredericia</t>
  </si>
  <si>
    <t>GER 89</t>
  </si>
  <si>
    <t>EIKE CHRISTIAN SCHMID, Maschio, Hannoverscher Yacht Club</t>
  </si>
  <si>
    <t>FRA 5648</t>
  </si>
  <si>
    <t>PATRICK CHEVALIER, Maschio, MASTER, YACHT CLUB CHALON SUR SAONE</t>
  </si>
  <si>
    <t>ESP 141</t>
  </si>
  <si>
    <t>BOU SERRA ALBA, Femmina, estartit</t>
  </si>
  <si>
    <t>FIN 819</t>
  </si>
  <si>
    <t>HASSELBLATT MAX, Maschio, NJK</t>
  </si>
  <si>
    <t>FIN 81</t>
  </si>
  <si>
    <t>AKKOLA MATILDA, Femmina, EPS (Espoon Pursiseura)</t>
  </si>
  <si>
    <t>NOR 430</t>
  </si>
  <si>
    <t>ANDERSEN MAGNUS, Maschio, Nesodden Seilforening</t>
  </si>
  <si>
    <t>DEN 96</t>
  </si>
  <si>
    <t>JEPPESEN ANDREAS BEKKER, Maschio, Skovshoved Sejlklub</t>
  </si>
  <si>
    <t>GER 1481</t>
  </si>
  <si>
    <t>BENJAMIN WINTER, Maschio, Duesseldorfer YC</t>
  </si>
  <si>
    <t>NOR 413</t>
  </si>
  <si>
    <t>KLEPPESTØ ANETTE, Femmina, Svelvik</t>
  </si>
  <si>
    <t>GER 14</t>
  </si>
  <si>
    <t>REINKE SVERRE, Maschio, WVBL</t>
  </si>
  <si>
    <t>GER 20</t>
  </si>
  <si>
    <t>MÖLLER NADINE, Femmina, Segelclub Monheim (SCMO)</t>
  </si>
  <si>
    <t>POL 6</t>
  </si>
  <si>
    <t>SIERPOWSKI GRZEGORZ, Maschio, LKS Pozna</t>
  </si>
  <si>
    <t>FIN 827</t>
  </si>
  <si>
    <t>KONTTINEN OKKO, Maschio, HSK</t>
  </si>
  <si>
    <t>DEN 10</t>
  </si>
  <si>
    <t>CHOLEWA JACOB, Maschio, Vedbæk Sejlklub / Skovshoved S</t>
  </si>
  <si>
    <t>ITA 1150</t>
  </si>
  <si>
    <t>CAZZANIGA LUCA, Maschio, ASD SOCIETA' CANOTTIERI LECCO</t>
  </si>
  <si>
    <t>NOR 434</t>
  </si>
  <si>
    <t>KULLMANN ANNELISE BERENTSEN, Femmina, Baerum Seilforening</t>
  </si>
  <si>
    <t>BEL 947</t>
  </si>
  <si>
    <t>EMMA PLASSCHAERT, Femmina, VVW Inside Outside</t>
  </si>
  <si>
    <t>BEL 890</t>
  </si>
  <si>
    <t>MATTIJS VAN HOOREWEGHE, Maschio, vvw inside</t>
  </si>
  <si>
    <t>SWE 3480</t>
  </si>
  <si>
    <t>KIM KLING, Maschio, Stenungsunds SS</t>
  </si>
  <si>
    <t>GER 1426</t>
  </si>
  <si>
    <t>JULIAN-HENDRIK MATSCHKE, Maschio, Segelclub Hansa Münster</t>
  </si>
  <si>
    <t>DEN 23</t>
  </si>
  <si>
    <t>ANDERSEN CHRISTINA, Femmina, Oure</t>
  </si>
  <si>
    <t>FIN 4</t>
  </si>
  <si>
    <t>TYKKYLÄINEN LEO, Maschio, Espoon Pursiseura EPS ry</t>
  </si>
  <si>
    <t>ocs</t>
  </si>
  <si>
    <t>CZE 98</t>
  </si>
  <si>
    <t>ROZSYPAL JAKUB, Maschio, JK OLOMOUC</t>
  </si>
  <si>
    <t>SWE 3550</t>
  </si>
  <si>
    <t>THORÉN LINN, Femmina, Stss</t>
  </si>
  <si>
    <t>GER 1618</t>
  </si>
  <si>
    <t>PLEINES LINUS, Maschio, WVH</t>
  </si>
  <si>
    <t>GER 1533</t>
  </si>
  <si>
    <t>DANIEL HAGEN, Maschio, Seglergemeinschaft Lohheider S</t>
  </si>
  <si>
    <t>NOR 350</t>
  </si>
  <si>
    <t>ANDENES GOTFRED, Maschio, Hjellestad Sailing Club</t>
  </si>
  <si>
    <t>GER 1521</t>
  </si>
  <si>
    <t>SCHMID AMELIE, Femmina, LSC</t>
  </si>
  <si>
    <t>SWE 3569</t>
  </si>
  <si>
    <t>OLSSON EMIL, Maschio, Stenungsunds Segelsällskap</t>
  </si>
  <si>
    <t>CZE 122</t>
  </si>
  <si>
    <t>DANEK MICHAL, Maschio, TJ VM hradisko Kromě</t>
  </si>
  <si>
    <t>CZE 79</t>
  </si>
  <si>
    <t>SKRACKOVÁ VENDULA, Femmina, Yacht Club Jezero Hluč</t>
  </si>
  <si>
    <t>POL 25</t>
  </si>
  <si>
    <t>SZTYK JERZY, Maschio, MASTER, GZKS "Sosnica" Gliwice</t>
  </si>
  <si>
    <t>ESP 858</t>
  </si>
  <si>
    <t>SUBIRA JULIA, Femmina, CLUB VELA BLANES</t>
  </si>
  <si>
    <t>POL 22</t>
  </si>
  <si>
    <t>ZIMNY JEREMI, Maschio, WKZ WOLSZTYN</t>
  </si>
  <si>
    <t>NOR 400</t>
  </si>
  <si>
    <t>JÅRVIK KARIANNE FONN, Femmina, Bergens Seilforening</t>
  </si>
  <si>
    <t>FIN 797</t>
  </si>
  <si>
    <t>LAAKSONEN MARINELLA, Femmina, EPS</t>
  </si>
  <si>
    <t>GER 1468</t>
  </si>
  <si>
    <t>MALTE SCHRADER, Maschio, SVH</t>
  </si>
  <si>
    <t>GER 1592</t>
  </si>
  <si>
    <t>ALEXANDER BÖSKEN, Maschio, Seglergemeinschaft Witten (SGW</t>
  </si>
  <si>
    <t>GER 1443</t>
  </si>
  <si>
    <t>LUKAS BUSSKAMP, Maschio, Krefelder Segel-Klub</t>
  </si>
  <si>
    <t>ITA 1087</t>
  </si>
  <si>
    <t>SAIN PAOLO, Maschio, MASTER, SVOC</t>
  </si>
  <si>
    <t>GER 1648</t>
  </si>
  <si>
    <t>FLORIAN JAKOBTORWEIHEN, Maschio, BSC Bielefelder Segel-Club</t>
  </si>
  <si>
    <t>SWE 85</t>
  </si>
  <si>
    <t>REDIN RIKARD, Maschio, KSSS</t>
  </si>
  <si>
    <t>DEN 50</t>
  </si>
  <si>
    <t>THOMSEN ANNE-LINE LYNGSØ, Femmina, Egå Sejlklub</t>
  </si>
  <si>
    <t>ITA 1164</t>
  </si>
  <si>
    <t>GRAZZI FEDERICO, Maschio, L.N.I. PESARO</t>
  </si>
  <si>
    <t>ESP 585</t>
  </si>
  <si>
    <t>GIMENO ALEIX, Maschio, CLUB VELA BLANES</t>
  </si>
  <si>
    <t>NOR 308</t>
  </si>
  <si>
    <t>HOVIND ADA NAESSET, Femmina, Baerum Sailing Club</t>
  </si>
  <si>
    <t>POL 105</t>
  </si>
  <si>
    <t>PLASZCZYCA ANNA, Femmina, YKP Kraków</t>
  </si>
  <si>
    <t>SWE 3419</t>
  </si>
  <si>
    <t>STRÖMBLAD OLIVIA, Femmina, Malmö Segelsällskap</t>
  </si>
  <si>
    <t>DEN 4</t>
  </si>
  <si>
    <t>IDA STRANDBERG, Femmina, Skovshoved Sejlklub SKS</t>
  </si>
  <si>
    <t>ITA 1173</t>
  </si>
  <si>
    <t>GRAZZI SEBASTIANO, Maschio, L.N.I. PESARO</t>
  </si>
  <si>
    <t>GER 31</t>
  </si>
  <si>
    <t>DANIEL WINTER, Maschio, Düsseldorfer Yachtclub</t>
  </si>
  <si>
    <t>FIN 820</t>
  </si>
  <si>
    <t>KALLIO ALEKSI, Maschio, NPS</t>
  </si>
  <si>
    <t>FRA 5650</t>
  </si>
  <si>
    <t>DORINE DUTERTE VIELLE, Femmina, club nautique de la croisette</t>
  </si>
  <si>
    <t>ITA 1165</t>
  </si>
  <si>
    <t>BRENTA GIOVANNI, Maschio, ASD SOCIETA' CANOTTIERI LECCO</t>
  </si>
  <si>
    <t>NOR 334</t>
  </si>
  <si>
    <t>MORTEN SYDOW MO, Maschio, Svelvik Seilforening</t>
  </si>
  <si>
    <t>GER 90</t>
  </si>
  <si>
    <t>KAISER FELIX, Maschio, YCS</t>
  </si>
  <si>
    <t>NOR 397</t>
  </si>
  <si>
    <t>JOHANSEN KATRINE, Femmina, Svelvik seilforening</t>
  </si>
  <si>
    <t>GER 1458</t>
  </si>
  <si>
    <t>SPORLEDER MAXIMILIAN, Maschio, SKBUe</t>
  </si>
  <si>
    <t>DEN 6</t>
  </si>
  <si>
    <t>ZACHARIASSEN LAU, Maschio, Juniorsejlcenter Fr.sund/Oure</t>
  </si>
  <si>
    <t>SWE 23</t>
  </si>
  <si>
    <t>MATTSSON SANNA, Femmina, SMSS</t>
  </si>
  <si>
    <t>ESP 606</t>
  </si>
  <si>
    <t>RODIERA SERGI, Maschio, CLUB VELA BLANES</t>
  </si>
  <si>
    <t>GER 44</t>
  </si>
  <si>
    <t>SVEN MÖLLER, Maschio, SegelClubMonheim</t>
  </si>
  <si>
    <t>DEN 911</t>
  </si>
  <si>
    <t>JARVIG VIKTOR, Maschio, Kaløvig</t>
  </si>
  <si>
    <t>DEN 1636</t>
  </si>
  <si>
    <t>REEDTZ HUSTED ASTA, Femmina, Egaa Sejlklub</t>
  </si>
  <si>
    <t>ESP 619</t>
  </si>
  <si>
    <t>BORRAT VILABRU IGNASI, Maschio, NAUTIC ESTARTIT</t>
  </si>
  <si>
    <t>ESP 618</t>
  </si>
  <si>
    <t>SERGI PEREZ DE LA IG, Maschio, NUATIC ESTARTIT</t>
  </si>
  <si>
    <t>DEN 1530</t>
  </si>
  <si>
    <t>SIMONSEN NICKLAS, Maschio, Kaløvig</t>
  </si>
  <si>
    <t>ITA 1174</t>
  </si>
  <si>
    <t>ARIATTA LUCA, Maschio, V.Y.C.STRESA</t>
  </si>
  <si>
    <t>ITA 1178</t>
  </si>
  <si>
    <t>CIANFLONE FRANCESCO, Maschio, VerbanoYacht Club</t>
  </si>
  <si>
    <t>ITA 1153</t>
  </si>
  <si>
    <t>VANNINI ALESSANDRO, Maschio, LNI pesaro</t>
  </si>
  <si>
    <t>ITA 1063</t>
  </si>
  <si>
    <t>LOSITO ROSSELLA, Femmina, ASD SOCIETA' CANOTTIERI LECCO</t>
  </si>
  <si>
    <t>GER 47</t>
  </si>
  <si>
    <t>JANSEN CAROLINE, Femmina, Duisburger Segelclub e.V.</t>
  </si>
  <si>
    <t>ESP 586</t>
  </si>
  <si>
    <t>MUÑOZ AXEL, Maschio, CLUB VELA BLANES</t>
  </si>
  <si>
    <t>GER 1418</t>
  </si>
  <si>
    <t>BRUECKNER MORITZ, Maschio, Seglerkameradschaft Scheppen</t>
  </si>
  <si>
    <t>AUT 17</t>
  </si>
  <si>
    <t>STYBLO PETER, Maschio, GRAN MASTER, SAF</t>
  </si>
  <si>
    <t>FIN 818</t>
  </si>
  <si>
    <t>ZACHARIAS STILL, Maschio, TP</t>
  </si>
  <si>
    <t>GER 81</t>
  </si>
  <si>
    <t>PETER NIKLAS NAGEL, Maschio, SVH</t>
  </si>
  <si>
    <t>DEN 1692</t>
  </si>
  <si>
    <t>WINTHER OLSEN MALENE, Femmina, Kalovig Baadelaug</t>
  </si>
  <si>
    <t>FRA 5400</t>
  </si>
  <si>
    <t>ALINE VIELLE, Femmina, GRAN MASTER F, club nautique de la croisette</t>
  </si>
  <si>
    <t>DEN 1727</t>
  </si>
  <si>
    <t>ANDERSSON STINNE, Femmina, Horsens sejlklub, HSH</t>
  </si>
  <si>
    <t>GER 1308</t>
  </si>
  <si>
    <t>MATTHIAS WEISS, Maschio, GRAN MASTER, CKA</t>
  </si>
  <si>
    <t>DEN 39</t>
  </si>
  <si>
    <t>CHRISTENSEN JEPPE, Maschio, Skaelskoer Amatoer Sejlklub</t>
  </si>
  <si>
    <t>POL 56</t>
  </si>
  <si>
    <t>PLASZCZYCA JAROSLAW, Maschio, MASTER, YKP Krakow</t>
  </si>
  <si>
    <t>GER 84</t>
  </si>
  <si>
    <t>MARIA-THERESA GRAF, Femmina, Sternberger Seglerverein e.V.</t>
  </si>
  <si>
    <t>DEN 15</t>
  </si>
  <si>
    <t>SMEDEGAARD JOSEFINE, Femmina, Skovshoved Sejlklub</t>
  </si>
  <si>
    <t>ESP 696</t>
  </si>
  <si>
    <t>SOLER PAULA, Femmina, CLUB VELA BLANES</t>
  </si>
  <si>
    <t>ITA 1180</t>
  </si>
  <si>
    <t>NALDI SAMUEL, Maschio, V.Y.C.STRESA</t>
  </si>
  <si>
    <t>DEN 1648</t>
  </si>
  <si>
    <t>MELDGAARD THOMSEN TROELS, Maschio, SNV/FS</t>
  </si>
  <si>
    <t>FIN 769</t>
  </si>
  <si>
    <t>MOILANEN NOA, Maschio, TP</t>
  </si>
  <si>
    <t>GER 1522</t>
  </si>
  <si>
    <t>NICOLE DIEBEL, Femmina, 1.Segelclub Knappensee e.V.</t>
  </si>
  <si>
    <t>GER 1643</t>
  </si>
  <si>
    <t>OBERLIES TOM, Maschio, SCD</t>
  </si>
  <si>
    <t>GER 1639</t>
  </si>
  <si>
    <t>SNEDKER REBECCA, Femmina, SC-RHE</t>
  </si>
  <si>
    <t>30 1656</t>
  </si>
  <si>
    <t>SCHMIDT NICOLAUS, Maschio, Arnisser Segel-Club</t>
  </si>
  <si>
    <t>POL 110</t>
  </si>
  <si>
    <t>PLASZCZYCA EWA, Femmina, YKP Kraków</t>
  </si>
  <si>
    <t>ITA 1179</t>
  </si>
  <si>
    <t>MATTERA GIULIA, Femmina, società canottieri lecco</t>
  </si>
  <si>
    <t>ITA 1155</t>
  </si>
  <si>
    <t>FERRACUTI VIOLETA, Femmina, y c. porto san giorgio</t>
  </si>
  <si>
    <t>DEN 22</t>
  </si>
  <si>
    <t>THELIN ANNA BECK, Femmina, Skovshoved sejlklub</t>
  </si>
  <si>
    <t>GER 1395</t>
  </si>
  <si>
    <t>LUKE SCHMIEDING, Maschio, Segel Club Lohne Duemmer</t>
  </si>
  <si>
    <t>DEN 85</t>
  </si>
  <si>
    <t>HOUGAARD MIKKEL, Maschio, Horsens Sejlklub</t>
  </si>
  <si>
    <t>FRA 5395</t>
  </si>
  <si>
    <t>DAMIS DUTERTE VIELLE, Maschio, club nautique de la croisette</t>
  </si>
  <si>
    <t>ESP 502</t>
  </si>
  <si>
    <t>RUIZ IVAN, Maschio, MASTER, RCRAlicante</t>
  </si>
  <si>
    <t>DEN 19</t>
  </si>
  <si>
    <t>NISSEN OLIVIE NISSEN, Femmina, HSH</t>
  </si>
  <si>
    <t>GER 1653</t>
  </si>
  <si>
    <t>UECKER SEBASTIAN, Maschio, Yachtclub Immenstaad</t>
  </si>
  <si>
    <t>ITA 1051</t>
  </si>
  <si>
    <t>ZABRZEWSKA MAGDALENA, Femmina, MASTER F, CdD Fitzcarraldo</t>
  </si>
  <si>
    <t>SWE 60</t>
  </si>
  <si>
    <t>BERGLUND SOFIA, Femmina, Stenungsunds segelsällskap</t>
  </si>
  <si>
    <t>NOR 366</t>
  </si>
  <si>
    <t>MORTENSEN MARTINE STELLER, Femmina, Arendals Seilforening</t>
  </si>
  <si>
    <t>CZE 56</t>
  </si>
  <si>
    <t>SMAKALOVA PAVLINA, Femmina, Jachetní klub Olomouc</t>
  </si>
  <si>
    <t>GER 4</t>
  </si>
  <si>
    <t>LEONIE SCHRADER, Femmina, SVH</t>
  </si>
  <si>
    <t>FIN 836</t>
  </si>
  <si>
    <t>AALTO PYRY, Maschio, TP</t>
  </si>
  <si>
    <t>ITA 11</t>
  </si>
  <si>
    <t>SELLAROLI CHIARA, Femmina, Circolo Velico Canottieri Intr</t>
  </si>
  <si>
    <t>SWE 44</t>
  </si>
  <si>
    <t>ALTERYD SERBASTIAN, Maschio</t>
  </si>
  <si>
    <t>ITA 1154</t>
  </si>
  <si>
    <t>SANDRUCCI COSTANZA, Femmina, ASD SOCIETA' CANOTTIERI LECCO</t>
  </si>
  <si>
    <t>POL 36</t>
  </si>
  <si>
    <t>LUKASZ WLOCH, Maschio, . Mewa Poznań</t>
  </si>
  <si>
    <t>NOR 436</t>
  </si>
  <si>
    <t>HAMMARSTRØM KARIANNE, Femmina, Drøbaksund Seilforening</t>
  </si>
  <si>
    <t>GER 1341</t>
  </si>
  <si>
    <t>CREDET HENNING, Maschio, Emder Segelverein e.V. (ESV)</t>
  </si>
  <si>
    <t>ESP 828</t>
  </si>
  <si>
    <t>VIAPLANA PIQUÉ GEORGINA, Femmina, estartit</t>
  </si>
  <si>
    <t>GER 1560</t>
  </si>
  <si>
    <t>ANNEMARIE BRUNS, Femmina, SVDL</t>
  </si>
  <si>
    <t>GER 63</t>
  </si>
  <si>
    <t>MARIE WILKEN, Femmina, SVDL</t>
  </si>
  <si>
    <t>GER 1540</t>
  </si>
  <si>
    <t>JUDITH VETTER, Femmina, SKBUe</t>
  </si>
  <si>
    <t>ESP 240</t>
  </si>
  <si>
    <t>NICOLAU SAURA VICENTE, Maschio, MASTER, REAL CLUB REGATAS ALICANTE</t>
  </si>
  <si>
    <t>FIN 727</t>
  </si>
  <si>
    <t>SANTALA LAURA, Femmina, OM</t>
  </si>
  <si>
    <t>SWE 3533</t>
  </si>
  <si>
    <t>HAGBERG ANNA, Femmina, Lommabuktens Seglarklubb</t>
  </si>
  <si>
    <t>FIN 789</t>
  </si>
  <si>
    <t>MOILANEN JARI, Maschio, MASTER, TP</t>
  </si>
  <si>
    <t>ITA 997</t>
  </si>
  <si>
    <t>EUSEBI DAVIDE, Maschio, L.N.I Pesaro</t>
  </si>
  <si>
    <t>GER 1629</t>
  </si>
  <si>
    <t>MANTHEY VANESSA, Femmina, SGWi</t>
  </si>
  <si>
    <t>ESP 410</t>
  </si>
  <si>
    <t>ARRIBAS VALLEJO ANDREA, Femmina, estartit</t>
  </si>
  <si>
    <t>GER 41</t>
  </si>
  <si>
    <t>RIECKE NIKLAS, Maschio, HYS</t>
  </si>
  <si>
    <t>ESP 22</t>
  </si>
  <si>
    <t>GOMEZ GUAL NIL, Maschio, CN ESTARTIT</t>
  </si>
  <si>
    <t>GER 1585</t>
  </si>
  <si>
    <t>GRONAU SABINE, Femmina, SHR</t>
  </si>
  <si>
    <t>NOR 429</t>
  </si>
  <si>
    <t>GUSTAVSEN JOHAN, Maschio, Arendal Sailing Club Norway</t>
  </si>
  <si>
    <t>Programma per le Classifiche delle Regate Veliche ZW, 4.023.036</t>
  </si>
  <si>
    <t>Copyright 1986 - 2009, Leo G Eggink, Zoetermeer</t>
  </si>
  <si>
    <t xml:space="preserve">Per informazioni su ZW: http://www.zw-scoring.nl </t>
  </si>
  <si>
    <t>14p</t>
  </si>
  <si>
    <t>15p</t>
  </si>
  <si>
    <t>16p</t>
  </si>
  <si>
    <t>17p</t>
  </si>
  <si>
    <t>18p</t>
  </si>
  <si>
    <t>19p</t>
  </si>
  <si>
    <t>20p</t>
  </si>
  <si>
    <t>21p</t>
  </si>
  <si>
    <t>22p</t>
  </si>
  <si>
    <t>23p</t>
  </si>
  <si>
    <t>24p</t>
  </si>
  <si>
    <t>25p</t>
  </si>
  <si>
    <t>26p</t>
  </si>
  <si>
    <t>27p</t>
  </si>
  <si>
    <t>28p</t>
  </si>
  <si>
    <t>29p</t>
  </si>
  <si>
    <t>30p</t>
  </si>
  <si>
    <t>31p</t>
  </si>
  <si>
    <t>32p</t>
  </si>
  <si>
    <t>33p</t>
  </si>
  <si>
    <t>34p</t>
  </si>
  <si>
    <t>CECINA</t>
  </si>
  <si>
    <t>24/25 aprile 2010</t>
  </si>
  <si>
    <t>GIACOMO VILLANI</t>
  </si>
  <si>
    <t>CNFC</t>
  </si>
  <si>
    <t>ENRICO LARI</t>
  </si>
  <si>
    <t>GUIDO MATI</t>
  </si>
  <si>
    <t>&lt;,,)- ..</t>
  </si>
  <si>
    <t>e Nazionale Europa 24-25 Aprile 2010 - TROFEO LIBERO QUIRICONI</t>
  </si>
  <si>
    <t>Pagina: 1</t>
  </si>
  <si>
    <t>Risultati EUROPA</t>
  </si>
  <si>
    <t>Punteggi presi in considerazione 1 scarto</t>
  </si>
  <si>
    <t>I</t>
  </si>
  <si>
    <t>No Numero Nome Punti 1 2 3 4 5 6</t>
  </si>
  <si>
    <t>1 1177 Monti Nicola, 21-Feb-1988, 434-15-S0C CANOTT LECCO ASS SP 8,0 .i-r 1 2 3 1 1</t>
  </si>
  <si>
    <t>2 1175 Ferracuti Andrea, 20-Apr-1989, 319-10-Y.C.PORTO S.GIORGIO ASS 13,0 % 4 1 2 3 3</t>
  </si>
  <si>
    <t>3 1189 Zennaro Silvia, 26-0tt-1989, 344-12-COMPAGNIA VELA ASS SPOR 14,0 3 3 4 .e 2 2</t>
  </si>
  <si>
    <t>4 1164 Grazzi Federico, 18-Mag-1994, 318-10-GDV LNI PESARO 25,0 2 6 5 .s 6 6</t>
  </si>
  <si>
    <t>5 1173 Grazzi Sebastiano, 18-Mag-1994, 318-1 O-GDV LNI PESARO 28,0 8 2 % 7 4 7</t>
  </si>
  <si>
    <t>6 1150 Cazzaniga Luca, 25-Nov-1991, 434-15-S0C CANOTT LECCO ASS SP 34,0 6 A7' 8 10 5 5</t>
  </si>
  <si>
    <t>7 1153 Vannini Alessandro, 27-Set-1993, 318-10-GDV LNI PESARO 36,0 4 5 A7' 9 10 8</t>
  </si>
  <si>
    <t>8 5606 Ariatta Luca, 09-Mag-1996, 422-15-VERBANO Y C ASS SPORT D 39,0 1 9 10 11 8 ~</t>
  </si>
  <si>
    <t>9 1165 Brenta Giovanni, 29-Apr-1993, 434-15-S0C CANOTT LECCO ASS SP 40,0 .rs 10 15 4 7 4</t>
  </si>
  <si>
    <t>10 1178 Cianflone Francesco, 28-Dic-1993, 422-15-VERBANO Y C ASS SPORT D 45,0 5 11 6 ~ 1-3 10</t>
  </si>
  <si>
    <t>11 1063 Losito Rossella, 12-Nov-1982, 434-15-S0C CANOTT LECCO ASS SP 48,0 7 A4 11 12 9 9</t>
  </si>
  <si>
    <t>12 1180 Naldi Samuel, 02-Nov-1995, 422-15-VERBANO Y C ASS SPORT D 49,0 10 ~ 3 13 12 11</t>
  </si>
  <si>
    <t>-13 1119 ~~.:'~l~CGi-iCul.ta ..27-Feb-1993, 434-15-S0( C~'\~~CI•••~.;;SS~~~S~~ t..:.Jlvì,1.."lì 1I,-1,- ~;.t-5 7 6 11 12</t>
  </si>
  <si>
    <t>Radice Lorenzo, 16-Gen-19!::J7,422-15-VERBANO Y C ASS SPORT D</t>
  </si>
  <si>
    <t>- ,-./ . - ~</t>
  </si>
  <si>
    <t>14 1156 51,0 12 8 14 1 /t6 'Ib</t>
  </si>
  <si>
    <t>15 1154 Sandrucci Costanza, 26-Lug-1994, 434-15-S0C CANOTT LECCO ASS SP 61,0 13 7 13 A4 14 14</t>
  </si>
  <si>
    <t>16 113 Villani Giacomo, 02-Feb-1994, 082-02-C N FOCE CECINA ASS SPO 78,0 Atr 16 16 16 15 15</t>
  </si>
  <si>
    <t>17 63 Lari Enrico, 15-Feb-1992, 082-02-C N FOCE CECINA ASS SPO 85,0 17 Atr 17 17 . 17 17</t>
  </si>
  <si>
    <t>18 115 Mati Guido, 04-Set-1995, 082-02-C N FOCE CECINA ASS SPO 91,0 18 17 18 .-drrS dns dns</t>
  </si>
  <si>
    <t>Programma per le Classifiche delle Regate Veliche ZW, 4.023.053</t>
  </si>
  <si>
    <t>Per informazioni su ZW: http://www.zw-scoring.nl</t>
  </si>
  <si>
    <t>-, ~:::b c-=-,---,«</t>
  </si>
  <si>
    <t>MUGGIA</t>
  </si>
  <si>
    <t>29/30 maggio 2010</t>
  </si>
  <si>
    <t>~~~~~~~~--~..-:-~~-=~=:2-0-1-O-11~~ .~ ~~~</t>
  </si>
  <si>
    <t>N° Velico 1° Prova 2° Prova Tot. punti Classifica Nome</t>
  </si>
  <si>
    <t>1189 5 2 7 1 Zennaro Silvia</t>
  </si>
  <si>
    <t>5606 3 5 8 2 Ariatta Luca</t>
  </si>
  <si>
    <t>1164 4 4 8 3 Grazzi Federico</t>
  </si>
  <si>
    <t>1177 6 3 9 4 Monti Nicola</t>
  </si>
  <si>
    <t>1178 10 1 11 5 Cianflone Francesco</t>
  </si>
  <si>
    <t>1175 1 14 15 6 Ferracuti Andrea</t>
  </si>
  <si>
    <t>1063 8 7 15 7 Losito Rossella</t>
  </si>
  <si>
    <t>1173 12 6 18 8 Grazz; Sebastiano</t>
  </si>
  <si>
    <t>1156 7 12 19 9 Radice Lorenzo</t>
  </si>
  <si>
    <t>1185 2 18 20 10 PellegriniCarlotta</t>
  </si>
  <si>
    <t>1155 9 11 20 11 Ferracuti Viloleta</t>
  </si>
  <si>
    <t>1154 14 10 24 12 SandnucciCostanza</t>
  </si>
  <si>
    <t>997 17 8 25 13 Eusebi Davide</t>
  </si>
  <si>
    <t>1179 16 9 25 14 Mattera Giulia</t>
  </si>
  <si>
    <t>1165 11 15 26 15 Brenta Giovanni</t>
  </si>
  <si>
    <t>11 15 13 28 16 Sellaroli Chiara</t>
  </si>
  <si>
    <t>1180 13 16 29 17 Haldi Samuel</t>
  </si>
  <si>
    <t>1139 18 17 35 18 Bemarclo Tommaso</t>
  </si>
  <si>
    <t>CARLOTTA PELLEGRINI</t>
  </si>
  <si>
    <t>YCAdriaco</t>
  </si>
  <si>
    <t>TOMMASO BERNARDO</t>
  </si>
  <si>
    <t xml:space="preserve">  P. SGiorgio</t>
  </si>
  <si>
    <t>P.ti CS</t>
  </si>
  <si>
    <t>p.ti ss</t>
  </si>
  <si>
    <t>10/11 aprile 10</t>
  </si>
  <si>
    <t>Ranking List 2010 - Classe Internazionale EUROPA</t>
  </si>
  <si>
    <t>6a REGATA NAZIONALE CLASSE “EUROPA”</t>
  </si>
  <si>
    <t>29-30 maggio 2010</t>
  </si>
  <si>
    <t>MAURIZIO SCRAZZOLO</t>
  </si>
  <si>
    <t>CdV Muggia</t>
  </si>
  <si>
    <t>MARIA GIOVANNA SFETEZ</t>
  </si>
  <si>
    <t>CLASSIFICA PROVVISORIA DOPO 5 PROVE</t>
  </si>
  <si>
    <t>N° Numero Nome Punti 1 2 3 4 5</t>
  </si>
  <si>
    <t>1 ITA 1144 Scrazzolo Maurizio, Maschio, 351-13-CIRCOLO VELA MUGGIA ASS 8,0 2 (4 ) 3 2 1</t>
  </si>
  <si>
    <t>2 ITA 1181 Sfetez Maria Giovanna, Femmina, 351-13-CIRCOLO VELA MUGGIA ASS 9,0 3 (8 ) 1 3 2</t>
  </si>
  <si>
    <t>3 ITA 1175 Ferracuti Andrea, Maschio, 319-10-Y.C.PORTO S.GIORGIO ASS 10,0 (5 ) 3 2 1 4</t>
  </si>
  <si>
    <t>4 ITA 1189 Zennaro Silvia, Femmina, 344-12-COMPAGNIA VELA ASS SPOR 20,0 4 5 5 6 (9)</t>
  </si>
  <si>
    <t>5 ITA 1177 Monti Nicola, Maschio, 434-15-SOC CANOTT LECCO ASS SP 22,0 6 1 (12 ) 9 6</t>
  </si>
  <si>
    <t>6 FRA 5606 Ariatta Luca, Maschio, 422-15-VERBANO Y C ASS SPORT D 24,0 9 (11 ) 7 5 3</t>
  </si>
  <si>
    <t>7 ITA 1153 Vannini Alessandro, Maschio, 318-10-GDV LNI PESARO 29,0 (11 ) 9 8 4 8</t>
  </si>
  <si>
    <t>8 ITA 1063 Losito Rossella, Femmina, 434-15-SOC CANOTT LECCO ASS SP 30,0 7 7 6 (12 ) 10</t>
  </si>
  <si>
    <t>9 ITA 1178 Cianflone Francesco, Maschio, 422-15-VERBANO Y C ASS SPORT D 31,0 13 2 9 7 (16)</t>
  </si>
  <si>
    <t>10 ITA 1185 Pellegrini Carlotta, Femmina, 348-13-Y C ADRIACO ASS SPORT D 31,0 8 14 4 (15 ) 5</t>
  </si>
  <si>
    <t>11 ITA 1155 Ferracuti Violeta, Femmina, 319-10-Y.C.PORTO S.GIORGIO ASS 40,0 (17 ) 6 11 16 7</t>
  </si>
  <si>
    <t>12 ITA 1173 Grazzi Sebastiano, Maschio, 318-10-GDV LNI PESARO 41,0 1 16 13 11 (ocs)</t>
  </si>
  <si>
    <t>13 ITA 1135 Naldi Samuel, Maschio, 422-15-VERBANO Y C ASS SPORT D 43,0 (14 ) 12 10 8 13</t>
  </si>
  <si>
    <t>14 ITA 1154 Sandrucci Costanza, Femmina, 434-15-SOC CANOTT LECCO ASS SP 48,0 10 10 17 (18 ) 11</t>
  </si>
  <si>
    <t>15 ITA 1164 Grazzi Federico, Maschio, 318-10-GDV LNI PESARO 53,0 (ocs ) 13 14 14 12</t>
  </si>
  <si>
    <t>16 ITA 1150 Cazzaniga Luca, Maschio, 434-15-SOC CANOTT LECCO ASS SP 54,0 12 17 (18 ) 10 15</t>
  </si>
  <si>
    <t>17 ITA 1060 Gislon Elena, Femmina, 434-15-SOC CANOTT LECCO ASS SP 62,0 15 15 15 (17 ) 17</t>
  </si>
  <si>
    <t>18 ITA 1165 Brenta Giovanni, Maschio, 434-15-SOC CANOTT LECCO ASS SPORT DIL 63,0 (dnc) dnc 16 13 14</t>
  </si>
  <si>
    <t>19 ITA 1157 Dubini Francesco, Maschio, 434-15-SOC CANOTT LECCO ASS SP 71,0 16 18 (19 ) 19 18</t>
  </si>
  <si>
    <t xml:space="preserve">Rkl Maschile assoluta </t>
  </si>
  <si>
    <t xml:space="preserve">Rkl Femminile assoluta </t>
  </si>
  <si>
    <t xml:space="preserve">Rkl Maschile juniores </t>
  </si>
  <si>
    <t xml:space="preserve">Rkl Femminile juniores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</si>
</sst>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0" fillId="34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5" fillId="35" borderId="0" xfId="0" applyFont="1" applyFill="1" applyAlignment="1">
      <alignment horizontal="center" vertical="top"/>
    </xf>
    <xf numFmtId="0" fontId="0" fillId="34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6" borderId="0" xfId="0" applyFont="1" applyFill="1" applyAlignment="1">
      <alignment horizontal="center" vertical="center" wrapText="1"/>
    </xf>
    <xf numFmtId="0" fontId="3" fillId="37" borderId="0" xfId="0" applyFont="1" applyFill="1" applyAlignment="1">
      <alignment horizontal="center" wrapText="1"/>
    </xf>
    <xf numFmtId="0" fontId="3" fillId="36" borderId="0" xfId="0" applyFont="1" applyFill="1" applyAlignment="1">
      <alignment horizontal="center" wrapText="1"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0" fontId="9" fillId="0" borderId="0" xfId="36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4" fontId="12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2" xfId="36" applyFont="1" applyBorder="1" applyAlignment="1" applyProtection="1">
      <alignment horizontal="center"/>
      <protection/>
    </xf>
    <xf numFmtId="0" fontId="0" fillId="0" borderId="13" xfId="0" applyFont="1" applyBorder="1" applyAlignment="1">
      <alignment/>
    </xf>
    <xf numFmtId="0" fontId="9" fillId="0" borderId="13" xfId="36" applyFont="1" applyBorder="1" applyAlignment="1" applyProtection="1">
      <alignment/>
      <protection/>
    </xf>
    <xf numFmtId="0" fontId="9" fillId="0" borderId="13" xfId="36" applyFont="1" applyBorder="1" applyAlignment="1" applyProtection="1">
      <alignment horizontal="center"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2" fillId="0" borderId="17" xfId="0" applyFont="1" applyFill="1" applyBorder="1" applyAlignment="1">
      <alignment horizontal="center" wrapText="1"/>
    </xf>
    <xf numFmtId="0" fontId="33" fillId="0" borderId="18" xfId="0" applyFont="1" applyFill="1" applyBorder="1" applyAlignment="1">
      <alignment horizontal="center" wrapText="1"/>
    </xf>
    <xf numFmtId="0" fontId="33" fillId="0" borderId="19" xfId="0" applyFont="1" applyFill="1" applyBorder="1" applyAlignment="1">
      <alignment horizontal="center" wrapText="1"/>
    </xf>
    <xf numFmtId="0" fontId="33" fillId="0" borderId="17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3" fillId="0" borderId="20" xfId="0" applyFont="1" applyFill="1" applyBorder="1" applyAlignment="1">
      <alignment horizontal="center" wrapText="1"/>
    </xf>
    <xf numFmtId="0" fontId="33" fillId="0" borderId="21" xfId="0" applyFont="1" applyFill="1" applyBorder="1" applyAlignment="1">
      <alignment horizontal="center" wrapText="1"/>
    </xf>
    <xf numFmtId="0" fontId="33" fillId="0" borderId="22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32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 wrapText="1"/>
    </xf>
    <xf numFmtId="0" fontId="32" fillId="0" borderId="20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0" xfId="0" applyFont="1" applyFill="1" applyBorder="1" applyAlignment="1">
      <alignment horizontal="center" wrapText="1"/>
    </xf>
    <xf numFmtId="0" fontId="32" fillId="0" borderId="22" xfId="0" applyFont="1" applyFill="1" applyBorder="1" applyAlignment="1">
      <alignment horizontal="center" wrapText="1"/>
    </xf>
    <xf numFmtId="0" fontId="32" fillId="0" borderId="21" xfId="0" applyFont="1" applyBorder="1" applyAlignment="1">
      <alignment horizontal="center"/>
    </xf>
    <xf numFmtId="0" fontId="32" fillId="34" borderId="20" xfId="0" applyFont="1" applyFill="1" applyBorder="1" applyAlignment="1">
      <alignment horizontal="center"/>
    </xf>
    <xf numFmtId="0" fontId="32" fillId="34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3" xfId="0" applyFont="1" applyFill="1" applyBorder="1" applyAlignment="1">
      <alignment horizontal="center" wrapText="1"/>
    </xf>
    <xf numFmtId="0" fontId="32" fillId="0" borderId="24" xfId="0" applyFont="1" applyFill="1" applyBorder="1" applyAlignment="1">
      <alignment horizontal="center" wrapText="1"/>
    </xf>
    <xf numFmtId="0" fontId="32" fillId="0" borderId="25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2" fillId="34" borderId="23" xfId="0" applyFont="1" applyFill="1" applyBorder="1" applyAlignment="1">
      <alignment horizontal="center"/>
    </xf>
    <xf numFmtId="0" fontId="32" fillId="34" borderId="24" xfId="0" applyFont="1" applyFill="1" applyBorder="1" applyAlignment="1">
      <alignment horizontal="center"/>
    </xf>
    <xf numFmtId="0" fontId="32" fillId="34" borderId="25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2" fillId="34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zw-scoring.n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8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3.00390625" style="24" customWidth="1"/>
    <col min="2" max="2" width="8.140625" style="24" customWidth="1"/>
    <col min="3" max="3" width="26.7109375" style="6" customWidth="1"/>
    <col min="4" max="4" width="10.140625" style="0" customWidth="1"/>
    <col min="5" max="5" width="17.8515625" style="0" customWidth="1"/>
    <col min="6" max="6" width="7.140625" style="6" customWidth="1"/>
    <col min="7" max="7" width="6.140625" style="6" customWidth="1"/>
    <col min="8" max="16" width="3.00390625" style="0" customWidth="1"/>
    <col min="17" max="41" width="4.00390625" style="0" customWidth="1"/>
    <col min="42" max="42" width="3.57421875" style="0" customWidth="1"/>
    <col min="43" max="49" width="3.57421875" style="22" customWidth="1"/>
  </cols>
  <sheetData>
    <row r="1" spans="1:41" ht="15.75">
      <c r="A1" s="28" t="s">
        <v>516</v>
      </c>
      <c r="B1" s="25"/>
      <c r="C1" s="29"/>
      <c r="D1" s="22"/>
      <c r="E1" s="22"/>
      <c r="F1" s="29"/>
      <c r="G1" s="29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9" s="24" customFormat="1" ht="12.75">
      <c r="A2" s="30"/>
      <c r="B2" s="25"/>
      <c r="C2" s="25"/>
      <c r="D2" s="25"/>
      <c r="E2" s="25"/>
      <c r="F2" s="25"/>
      <c r="G2" s="25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Q2" s="25"/>
      <c r="AR2" s="25"/>
      <c r="AS2" s="25"/>
      <c r="AT2" s="25"/>
      <c r="AU2" s="25"/>
      <c r="AV2" s="25"/>
      <c r="AW2" s="25"/>
    </row>
    <row r="3" spans="1:49" s="24" customFormat="1" ht="12.75">
      <c r="A3" s="25"/>
      <c r="B3" s="25"/>
      <c r="C3" s="25"/>
      <c r="D3" s="25"/>
      <c r="E3" s="25"/>
      <c r="F3" s="25"/>
      <c r="G3" s="25"/>
      <c r="H3" s="37"/>
      <c r="I3" s="38"/>
      <c r="J3" s="39" t="s">
        <v>50</v>
      </c>
      <c r="K3" s="38"/>
      <c r="L3" s="40"/>
      <c r="M3" s="37"/>
      <c r="N3" s="38"/>
      <c r="O3" s="38"/>
      <c r="P3" s="39" t="s">
        <v>64</v>
      </c>
      <c r="Q3" s="38"/>
      <c r="R3" s="38"/>
      <c r="S3" s="38"/>
      <c r="T3" s="40"/>
      <c r="U3" s="41" t="s">
        <v>512</v>
      </c>
      <c r="V3" s="42"/>
      <c r="W3" s="37"/>
      <c r="X3" s="38"/>
      <c r="Y3" s="39" t="s">
        <v>451</v>
      </c>
      <c r="Z3" s="38"/>
      <c r="AA3" s="38"/>
      <c r="AB3" s="40"/>
      <c r="AC3" s="37"/>
      <c r="AD3" s="38"/>
      <c r="AE3" s="38"/>
      <c r="AF3" s="39" t="s">
        <v>68</v>
      </c>
      <c r="AG3" s="38"/>
      <c r="AH3" s="38"/>
      <c r="AI3" s="38"/>
      <c r="AJ3" s="40"/>
      <c r="AK3" s="37"/>
      <c r="AL3" s="38"/>
      <c r="AM3" s="39" t="s">
        <v>487</v>
      </c>
      <c r="AN3" s="38"/>
      <c r="AO3" s="40"/>
      <c r="AQ3" s="25"/>
      <c r="AR3" s="25"/>
      <c r="AS3" s="25"/>
      <c r="AT3" s="25"/>
      <c r="AU3" s="25"/>
      <c r="AV3" s="25"/>
      <c r="AW3" s="25"/>
    </row>
    <row r="4" spans="1:49" s="24" customFormat="1" ht="12.75">
      <c r="A4" s="25"/>
      <c r="B4" s="25"/>
      <c r="C4" s="25"/>
      <c r="D4" s="25"/>
      <c r="E4" s="25"/>
      <c r="F4" s="25"/>
      <c r="G4" s="25"/>
      <c r="H4" s="43"/>
      <c r="I4" s="44"/>
      <c r="J4" s="45" t="s">
        <v>51</v>
      </c>
      <c r="K4" s="44"/>
      <c r="L4" s="46"/>
      <c r="M4" s="43"/>
      <c r="N4" s="44"/>
      <c r="O4" s="44"/>
      <c r="P4" s="45" t="s">
        <v>65</v>
      </c>
      <c r="Q4" s="44"/>
      <c r="R4" s="44"/>
      <c r="S4" s="44"/>
      <c r="T4" s="46"/>
      <c r="U4" s="43" t="s">
        <v>515</v>
      </c>
      <c r="V4" s="46"/>
      <c r="W4" s="43"/>
      <c r="X4" s="44"/>
      <c r="Y4" s="45" t="s">
        <v>452</v>
      </c>
      <c r="Z4" s="44"/>
      <c r="AA4" s="44"/>
      <c r="AB4" s="46"/>
      <c r="AC4" s="43"/>
      <c r="AD4" s="44"/>
      <c r="AE4" s="44"/>
      <c r="AF4" s="45" t="s">
        <v>69</v>
      </c>
      <c r="AG4" s="44"/>
      <c r="AH4" s="44"/>
      <c r="AI4" s="44"/>
      <c r="AJ4" s="46"/>
      <c r="AK4" s="43"/>
      <c r="AL4" s="44"/>
      <c r="AM4" s="45" t="s">
        <v>488</v>
      </c>
      <c r="AN4" s="44"/>
      <c r="AO4" s="46"/>
      <c r="AQ4" s="25"/>
      <c r="AR4" s="25"/>
      <c r="AS4" s="25"/>
      <c r="AT4" s="25"/>
      <c r="AU4" s="25"/>
      <c r="AV4" s="25"/>
      <c r="AW4" s="25"/>
    </row>
    <row r="5" spans="1:49" ht="12.75">
      <c r="A5" s="31" t="s">
        <v>3</v>
      </c>
      <c r="B5" s="31" t="s">
        <v>4</v>
      </c>
      <c r="C5" s="31" t="s">
        <v>5</v>
      </c>
      <c r="D5" s="31" t="s">
        <v>47</v>
      </c>
      <c r="E5" s="31" t="s">
        <v>48</v>
      </c>
      <c r="F5" s="31" t="s">
        <v>513</v>
      </c>
      <c r="G5" s="31" t="s">
        <v>514</v>
      </c>
      <c r="H5" s="47" t="s">
        <v>41</v>
      </c>
      <c r="I5" s="48" t="s">
        <v>42</v>
      </c>
      <c r="J5" s="48" t="s">
        <v>43</v>
      </c>
      <c r="K5" s="48" t="s">
        <v>44</v>
      </c>
      <c r="L5" s="49" t="s">
        <v>45</v>
      </c>
      <c r="M5" s="50" t="s">
        <v>56</v>
      </c>
      <c r="N5" s="48" t="s">
        <v>57</v>
      </c>
      <c r="O5" s="48" t="s">
        <v>58</v>
      </c>
      <c r="P5" s="48" t="s">
        <v>59</v>
      </c>
      <c r="Q5" s="48" t="s">
        <v>60</v>
      </c>
      <c r="R5" s="48" t="s">
        <v>61</v>
      </c>
      <c r="S5" s="51" t="s">
        <v>62</v>
      </c>
      <c r="T5" s="49" t="s">
        <v>63</v>
      </c>
      <c r="U5" s="47" t="s">
        <v>430</v>
      </c>
      <c r="V5" s="49" t="s">
        <v>431</v>
      </c>
      <c r="W5" s="47" t="s">
        <v>432</v>
      </c>
      <c r="X5" s="48" t="s">
        <v>433</v>
      </c>
      <c r="Y5" s="51" t="s">
        <v>434</v>
      </c>
      <c r="Z5" s="48" t="s">
        <v>435</v>
      </c>
      <c r="AA5" s="48" t="s">
        <v>436</v>
      </c>
      <c r="AB5" s="49" t="s">
        <v>437</v>
      </c>
      <c r="AC5" s="47" t="s">
        <v>438</v>
      </c>
      <c r="AD5" s="48" t="s">
        <v>439</v>
      </c>
      <c r="AE5" s="51" t="s">
        <v>440</v>
      </c>
      <c r="AF5" s="48" t="s">
        <v>441</v>
      </c>
      <c r="AG5" s="48" t="s">
        <v>442</v>
      </c>
      <c r="AH5" s="48" t="s">
        <v>443</v>
      </c>
      <c r="AI5" s="48" t="s">
        <v>444</v>
      </c>
      <c r="AJ5" s="49" t="s">
        <v>445</v>
      </c>
      <c r="AK5" s="52" t="s">
        <v>446</v>
      </c>
      <c r="AL5" s="27" t="s">
        <v>447</v>
      </c>
      <c r="AM5" s="27" t="s">
        <v>448</v>
      </c>
      <c r="AN5" s="27" t="s">
        <v>449</v>
      </c>
      <c r="AO5" s="53" t="s">
        <v>450</v>
      </c>
      <c r="AP5" s="23"/>
      <c r="AQ5" s="23"/>
      <c r="AR5" s="23"/>
      <c r="AS5" s="23"/>
      <c r="AT5" s="23"/>
      <c r="AU5" s="23"/>
      <c r="AV5" s="23"/>
      <c r="AW5" s="23"/>
    </row>
    <row r="6" spans="1:41" ht="12.75">
      <c r="A6" s="32">
        <v>1</v>
      </c>
      <c r="B6" s="32">
        <v>1189</v>
      </c>
      <c r="C6" s="32" t="s">
        <v>8</v>
      </c>
      <c r="D6" s="33">
        <v>32807</v>
      </c>
      <c r="E6" s="32" t="s">
        <v>31</v>
      </c>
      <c r="F6" s="31">
        <f>G6-86-65-11-11-9</f>
        <v>98</v>
      </c>
      <c r="G6" s="34">
        <f aca="true" t="shared" si="0" ref="G6:G36">SUM(H6:AO6)</f>
        <v>280</v>
      </c>
      <c r="H6" s="54">
        <v>2</v>
      </c>
      <c r="I6" s="55">
        <v>4</v>
      </c>
      <c r="J6" s="55">
        <v>4</v>
      </c>
      <c r="K6" s="55">
        <v>1</v>
      </c>
      <c r="L6" s="56">
        <v>4</v>
      </c>
      <c r="M6" s="57">
        <v>86</v>
      </c>
      <c r="N6" s="58">
        <v>11</v>
      </c>
      <c r="O6" s="58">
        <v>6</v>
      </c>
      <c r="P6" s="58">
        <v>11</v>
      </c>
      <c r="Q6" s="58">
        <v>3</v>
      </c>
      <c r="R6" s="58">
        <v>3</v>
      </c>
      <c r="S6" s="58">
        <v>65</v>
      </c>
      <c r="T6" s="59">
        <v>3</v>
      </c>
      <c r="U6" s="60">
        <v>5</v>
      </c>
      <c r="V6" s="59">
        <v>2</v>
      </c>
      <c r="W6" s="54">
        <v>3</v>
      </c>
      <c r="X6" s="55">
        <v>3</v>
      </c>
      <c r="Y6" s="55">
        <v>4</v>
      </c>
      <c r="Z6" s="55">
        <v>5</v>
      </c>
      <c r="AA6" s="55">
        <v>2</v>
      </c>
      <c r="AB6" s="56">
        <v>2</v>
      </c>
      <c r="AC6" s="61">
        <v>7</v>
      </c>
      <c r="AD6" s="62">
        <v>2</v>
      </c>
      <c r="AE6" s="62">
        <v>1</v>
      </c>
      <c r="AF6" s="62">
        <v>2</v>
      </c>
      <c r="AG6" s="62">
        <v>2</v>
      </c>
      <c r="AH6" s="62">
        <v>2</v>
      </c>
      <c r="AI6" s="62">
        <v>3</v>
      </c>
      <c r="AJ6" s="63">
        <v>3</v>
      </c>
      <c r="AK6" s="54">
        <v>4</v>
      </c>
      <c r="AL6" s="55">
        <v>5</v>
      </c>
      <c r="AM6" s="55">
        <v>5</v>
      </c>
      <c r="AN6" s="55">
        <v>6</v>
      </c>
      <c r="AO6" s="56">
        <v>9</v>
      </c>
    </row>
    <row r="7" spans="1:41" ht="12.75">
      <c r="A7" s="32">
        <v>2</v>
      </c>
      <c r="B7" s="32">
        <v>1175</v>
      </c>
      <c r="C7" s="32" t="s">
        <v>6</v>
      </c>
      <c r="D7" s="33">
        <v>32618</v>
      </c>
      <c r="E7" s="32" t="s">
        <v>29</v>
      </c>
      <c r="F7" s="31">
        <f>G7-35-18-15-15-14</f>
        <v>110</v>
      </c>
      <c r="G7" s="34">
        <f t="shared" si="0"/>
        <v>207</v>
      </c>
      <c r="H7" s="64">
        <v>6</v>
      </c>
      <c r="I7" s="65">
        <v>1</v>
      </c>
      <c r="J7" s="65">
        <v>2</v>
      </c>
      <c r="K7" s="65">
        <v>3</v>
      </c>
      <c r="L7" s="66">
        <v>2</v>
      </c>
      <c r="M7" s="67">
        <v>15</v>
      </c>
      <c r="N7" s="68">
        <v>8</v>
      </c>
      <c r="O7" s="68">
        <v>8</v>
      </c>
      <c r="P7" s="68">
        <v>3</v>
      </c>
      <c r="Q7" s="68">
        <v>15</v>
      </c>
      <c r="R7" s="68">
        <v>9</v>
      </c>
      <c r="S7" s="68">
        <v>35</v>
      </c>
      <c r="T7" s="69">
        <v>6</v>
      </c>
      <c r="U7" s="67">
        <v>1</v>
      </c>
      <c r="V7" s="69">
        <v>14</v>
      </c>
      <c r="W7" s="64">
        <v>9</v>
      </c>
      <c r="X7" s="65">
        <v>4</v>
      </c>
      <c r="Y7" s="65">
        <v>1</v>
      </c>
      <c r="Z7" s="65">
        <v>2</v>
      </c>
      <c r="AA7" s="65">
        <v>3</v>
      </c>
      <c r="AB7" s="66">
        <v>3</v>
      </c>
      <c r="AC7" s="70">
        <v>3</v>
      </c>
      <c r="AD7" s="71">
        <v>11</v>
      </c>
      <c r="AE7" s="71">
        <v>2</v>
      </c>
      <c r="AF7" s="71">
        <v>3</v>
      </c>
      <c r="AG7" s="72">
        <v>18</v>
      </c>
      <c r="AH7" s="71">
        <v>3</v>
      </c>
      <c r="AI7" s="71">
        <v>1</v>
      </c>
      <c r="AJ7" s="73">
        <v>1</v>
      </c>
      <c r="AK7" s="64">
        <v>5</v>
      </c>
      <c r="AL7" s="65">
        <v>3</v>
      </c>
      <c r="AM7" s="65">
        <v>2</v>
      </c>
      <c r="AN7" s="65">
        <v>1</v>
      </c>
      <c r="AO7" s="66">
        <v>4</v>
      </c>
    </row>
    <row r="8" spans="1:41" ht="12.75">
      <c r="A8" s="32">
        <v>3</v>
      </c>
      <c r="B8" s="32">
        <v>1177</v>
      </c>
      <c r="C8" s="32" t="s">
        <v>7</v>
      </c>
      <c r="D8" s="33">
        <v>32194</v>
      </c>
      <c r="E8" s="32" t="s">
        <v>30</v>
      </c>
      <c r="F8" s="31">
        <f>G8-39-15-14-14-12</f>
        <v>122</v>
      </c>
      <c r="G8" s="34">
        <f t="shared" si="0"/>
        <v>216</v>
      </c>
      <c r="H8" s="64">
        <v>1</v>
      </c>
      <c r="I8" s="65">
        <v>6</v>
      </c>
      <c r="J8" s="65">
        <v>1</v>
      </c>
      <c r="K8" s="65">
        <v>2</v>
      </c>
      <c r="L8" s="66">
        <v>10</v>
      </c>
      <c r="M8" s="67">
        <v>6</v>
      </c>
      <c r="N8" s="68">
        <v>7</v>
      </c>
      <c r="O8" s="68">
        <v>3</v>
      </c>
      <c r="P8" s="68">
        <v>6</v>
      </c>
      <c r="Q8" s="68">
        <v>8</v>
      </c>
      <c r="R8" s="68">
        <v>6</v>
      </c>
      <c r="S8" s="68">
        <v>39</v>
      </c>
      <c r="T8" s="69">
        <v>14</v>
      </c>
      <c r="U8" s="67">
        <v>6</v>
      </c>
      <c r="V8" s="69">
        <v>3</v>
      </c>
      <c r="W8" s="67">
        <v>11</v>
      </c>
      <c r="X8" s="68">
        <v>1</v>
      </c>
      <c r="Y8" s="68">
        <v>2</v>
      </c>
      <c r="Z8" s="68">
        <v>3</v>
      </c>
      <c r="AA8" s="68">
        <v>1</v>
      </c>
      <c r="AB8" s="69">
        <v>1</v>
      </c>
      <c r="AC8" s="70">
        <v>14</v>
      </c>
      <c r="AD8" s="71">
        <v>15</v>
      </c>
      <c r="AE8" s="71">
        <v>9</v>
      </c>
      <c r="AF8" s="71">
        <v>1</v>
      </c>
      <c r="AG8" s="71">
        <v>1</v>
      </c>
      <c r="AH8" s="71">
        <v>1</v>
      </c>
      <c r="AI8" s="71">
        <v>2</v>
      </c>
      <c r="AJ8" s="73">
        <v>2</v>
      </c>
      <c r="AK8" s="64">
        <v>6</v>
      </c>
      <c r="AL8" s="65">
        <v>1</v>
      </c>
      <c r="AM8" s="65">
        <v>12</v>
      </c>
      <c r="AN8" s="65">
        <v>9</v>
      </c>
      <c r="AO8" s="66">
        <v>6</v>
      </c>
    </row>
    <row r="9" spans="1:41" ht="12.75">
      <c r="A9" s="32">
        <v>4</v>
      </c>
      <c r="B9" s="32">
        <v>1164</v>
      </c>
      <c r="C9" s="32" t="s">
        <v>9</v>
      </c>
      <c r="D9" s="33">
        <v>34472</v>
      </c>
      <c r="E9" s="32" t="s">
        <v>32</v>
      </c>
      <c r="F9" s="31">
        <f>G9-58-47-43-86-41</f>
        <v>249</v>
      </c>
      <c r="G9" s="34">
        <f t="shared" si="0"/>
        <v>524</v>
      </c>
      <c r="H9" s="64">
        <v>4</v>
      </c>
      <c r="I9" s="65">
        <v>5</v>
      </c>
      <c r="J9" s="65">
        <v>3</v>
      </c>
      <c r="K9" s="65">
        <v>8</v>
      </c>
      <c r="L9" s="66">
        <v>1</v>
      </c>
      <c r="M9" s="67">
        <v>47</v>
      </c>
      <c r="N9" s="68">
        <v>43</v>
      </c>
      <c r="O9" s="68">
        <v>32</v>
      </c>
      <c r="P9" s="68">
        <v>58</v>
      </c>
      <c r="Q9" s="68">
        <v>25</v>
      </c>
      <c r="R9" s="68">
        <v>20</v>
      </c>
      <c r="S9" s="74">
        <v>86</v>
      </c>
      <c r="T9" s="69">
        <v>41</v>
      </c>
      <c r="U9" s="67">
        <v>4</v>
      </c>
      <c r="V9" s="69">
        <v>4</v>
      </c>
      <c r="W9" s="64">
        <v>2</v>
      </c>
      <c r="X9" s="65">
        <v>6</v>
      </c>
      <c r="Y9" s="65">
        <v>5</v>
      </c>
      <c r="Z9" s="65">
        <v>8</v>
      </c>
      <c r="AA9" s="65">
        <v>6</v>
      </c>
      <c r="AB9" s="66">
        <v>6</v>
      </c>
      <c r="AC9" s="64">
        <v>1</v>
      </c>
      <c r="AD9" s="65">
        <v>10</v>
      </c>
      <c r="AE9" s="65">
        <v>5</v>
      </c>
      <c r="AF9" s="65">
        <v>4</v>
      </c>
      <c r="AG9" s="65">
        <v>3</v>
      </c>
      <c r="AH9" s="65">
        <v>5</v>
      </c>
      <c r="AI9" s="65">
        <v>4</v>
      </c>
      <c r="AJ9" s="66">
        <v>5</v>
      </c>
      <c r="AK9" s="75">
        <v>20</v>
      </c>
      <c r="AL9" s="65">
        <v>13</v>
      </c>
      <c r="AM9" s="65">
        <v>14</v>
      </c>
      <c r="AN9" s="65">
        <v>14</v>
      </c>
      <c r="AO9" s="66">
        <v>12</v>
      </c>
    </row>
    <row r="10" spans="1:41" ht="12.75">
      <c r="A10" s="32">
        <v>5</v>
      </c>
      <c r="B10" s="32">
        <v>1173</v>
      </c>
      <c r="C10" s="32" t="s">
        <v>10</v>
      </c>
      <c r="D10" s="33">
        <v>34472</v>
      </c>
      <c r="E10" s="32" t="s">
        <v>32</v>
      </c>
      <c r="F10" s="31">
        <f>G10-60-60-56-45-41</f>
        <v>272</v>
      </c>
      <c r="G10" s="34">
        <f t="shared" si="0"/>
        <v>534</v>
      </c>
      <c r="H10" s="64">
        <v>5</v>
      </c>
      <c r="I10" s="65">
        <v>2</v>
      </c>
      <c r="J10" s="65">
        <v>8</v>
      </c>
      <c r="K10" s="65">
        <v>6</v>
      </c>
      <c r="L10" s="66">
        <v>6</v>
      </c>
      <c r="M10" s="67">
        <v>45</v>
      </c>
      <c r="N10" s="68">
        <v>41</v>
      </c>
      <c r="O10" s="68">
        <v>22</v>
      </c>
      <c r="P10" s="68">
        <v>23</v>
      </c>
      <c r="Q10" s="68">
        <v>56</v>
      </c>
      <c r="R10" s="68">
        <v>31</v>
      </c>
      <c r="S10" s="68">
        <v>60</v>
      </c>
      <c r="T10" s="69">
        <v>60</v>
      </c>
      <c r="U10" s="67">
        <v>12</v>
      </c>
      <c r="V10" s="69">
        <v>6</v>
      </c>
      <c r="W10" s="64">
        <v>8</v>
      </c>
      <c r="X10" s="65">
        <v>2</v>
      </c>
      <c r="Y10" s="65">
        <v>9</v>
      </c>
      <c r="Z10" s="65">
        <v>7</v>
      </c>
      <c r="AA10" s="65">
        <v>4</v>
      </c>
      <c r="AB10" s="66">
        <v>7</v>
      </c>
      <c r="AC10" s="64">
        <v>9</v>
      </c>
      <c r="AD10" s="65">
        <v>7</v>
      </c>
      <c r="AE10" s="65">
        <v>4</v>
      </c>
      <c r="AF10" s="65">
        <v>9</v>
      </c>
      <c r="AG10" s="65">
        <v>7</v>
      </c>
      <c r="AH10" s="65">
        <v>7</v>
      </c>
      <c r="AI10" s="65">
        <v>6</v>
      </c>
      <c r="AJ10" s="66">
        <v>4</v>
      </c>
      <c r="AK10" s="64">
        <v>1</v>
      </c>
      <c r="AL10" s="65">
        <v>16</v>
      </c>
      <c r="AM10" s="65">
        <v>13</v>
      </c>
      <c r="AN10" s="65">
        <v>11</v>
      </c>
      <c r="AO10" s="76">
        <v>20</v>
      </c>
    </row>
    <row r="11" spans="1:41" ht="12.75">
      <c r="A11" s="32">
        <v>6</v>
      </c>
      <c r="B11" s="32">
        <v>1150</v>
      </c>
      <c r="C11" s="32" t="s">
        <v>13</v>
      </c>
      <c r="D11" s="33">
        <v>33567</v>
      </c>
      <c r="E11" s="32" t="s">
        <v>30</v>
      </c>
      <c r="F11" s="31">
        <f>G11-55-44-35-31-24</f>
        <v>315</v>
      </c>
      <c r="G11" s="34">
        <f t="shared" si="0"/>
        <v>504</v>
      </c>
      <c r="H11" s="64">
        <v>8</v>
      </c>
      <c r="I11" s="65">
        <v>15</v>
      </c>
      <c r="J11" s="65">
        <v>7</v>
      </c>
      <c r="K11" s="65">
        <v>5</v>
      </c>
      <c r="L11" s="66">
        <v>11</v>
      </c>
      <c r="M11" s="67">
        <v>23</v>
      </c>
      <c r="N11" s="68">
        <v>35</v>
      </c>
      <c r="O11" s="68">
        <v>12</v>
      </c>
      <c r="P11" s="68">
        <v>44</v>
      </c>
      <c r="Q11" s="68">
        <v>24</v>
      </c>
      <c r="R11" s="68">
        <v>31</v>
      </c>
      <c r="S11" s="68">
        <v>55</v>
      </c>
      <c r="T11" s="69">
        <v>9</v>
      </c>
      <c r="U11" s="77">
        <v>19</v>
      </c>
      <c r="V11" s="78">
        <v>19</v>
      </c>
      <c r="W11" s="64">
        <v>6</v>
      </c>
      <c r="X11" s="65">
        <v>12</v>
      </c>
      <c r="Y11" s="65">
        <v>8</v>
      </c>
      <c r="Z11" s="65">
        <v>10</v>
      </c>
      <c r="AA11" s="65">
        <v>5</v>
      </c>
      <c r="AB11" s="66">
        <v>5</v>
      </c>
      <c r="AC11" s="70">
        <v>15</v>
      </c>
      <c r="AD11" s="71">
        <v>12</v>
      </c>
      <c r="AE11" s="71">
        <v>11</v>
      </c>
      <c r="AF11" s="71">
        <v>7</v>
      </c>
      <c r="AG11" s="71">
        <v>4</v>
      </c>
      <c r="AH11" s="71">
        <v>4</v>
      </c>
      <c r="AI11" s="71">
        <v>9</v>
      </c>
      <c r="AJ11" s="73">
        <v>7</v>
      </c>
      <c r="AK11" s="64">
        <v>12</v>
      </c>
      <c r="AL11" s="65">
        <v>17</v>
      </c>
      <c r="AM11" s="65">
        <v>18</v>
      </c>
      <c r="AN11" s="65">
        <v>10</v>
      </c>
      <c r="AO11" s="66">
        <v>15</v>
      </c>
    </row>
    <row r="12" spans="1:41" ht="12.75">
      <c r="A12" s="32">
        <v>7</v>
      </c>
      <c r="B12" s="32">
        <v>1153</v>
      </c>
      <c r="C12" s="32" t="s">
        <v>14</v>
      </c>
      <c r="D12" s="33">
        <v>34239</v>
      </c>
      <c r="E12" s="32" t="s">
        <v>32</v>
      </c>
      <c r="F12" s="31">
        <f>G12-86-64-62-58-51</f>
        <v>324</v>
      </c>
      <c r="G12" s="34">
        <f t="shared" si="0"/>
        <v>645</v>
      </c>
      <c r="H12" s="64">
        <v>14</v>
      </c>
      <c r="I12" s="65">
        <v>7</v>
      </c>
      <c r="J12" s="65">
        <v>11</v>
      </c>
      <c r="K12" s="65">
        <v>11</v>
      </c>
      <c r="L12" s="66">
        <v>7</v>
      </c>
      <c r="M12" s="67">
        <v>51</v>
      </c>
      <c r="N12" s="68">
        <v>36</v>
      </c>
      <c r="O12" s="68">
        <v>64</v>
      </c>
      <c r="P12" s="68">
        <v>38</v>
      </c>
      <c r="Q12" s="68">
        <v>58</v>
      </c>
      <c r="R12" s="68">
        <v>33</v>
      </c>
      <c r="S12" s="74">
        <v>86</v>
      </c>
      <c r="T12" s="69">
        <v>62</v>
      </c>
      <c r="U12" s="77">
        <v>19</v>
      </c>
      <c r="V12" s="78">
        <v>19</v>
      </c>
      <c r="W12" s="64">
        <v>4</v>
      </c>
      <c r="X12" s="65">
        <v>5</v>
      </c>
      <c r="Y12" s="65">
        <v>12</v>
      </c>
      <c r="Z12" s="65">
        <v>9</v>
      </c>
      <c r="AA12" s="65">
        <v>10</v>
      </c>
      <c r="AB12" s="66">
        <v>8</v>
      </c>
      <c r="AC12" s="70">
        <v>2</v>
      </c>
      <c r="AD12" s="71">
        <v>5</v>
      </c>
      <c r="AE12" s="71">
        <v>3</v>
      </c>
      <c r="AF12" s="71">
        <v>6</v>
      </c>
      <c r="AG12" s="71">
        <v>6</v>
      </c>
      <c r="AH12" s="71">
        <v>8</v>
      </c>
      <c r="AI12" s="71">
        <v>5</v>
      </c>
      <c r="AJ12" s="73">
        <v>6</v>
      </c>
      <c r="AK12" s="64">
        <v>11</v>
      </c>
      <c r="AL12" s="65">
        <v>9</v>
      </c>
      <c r="AM12" s="65">
        <v>8</v>
      </c>
      <c r="AN12" s="65">
        <v>4</v>
      </c>
      <c r="AO12" s="66">
        <v>8</v>
      </c>
    </row>
    <row r="13" spans="1:41" ht="12.75">
      <c r="A13" s="32">
        <v>8</v>
      </c>
      <c r="B13" s="32">
        <v>1178</v>
      </c>
      <c r="C13" s="32" t="s">
        <v>16</v>
      </c>
      <c r="D13" s="33">
        <v>34331</v>
      </c>
      <c r="E13" s="32" t="s">
        <v>34</v>
      </c>
      <c r="F13" s="31">
        <f>G13-86-75-62-62-50</f>
        <v>334</v>
      </c>
      <c r="G13" s="34">
        <f t="shared" si="0"/>
        <v>669</v>
      </c>
      <c r="H13" s="64">
        <v>11</v>
      </c>
      <c r="I13" s="65">
        <v>9</v>
      </c>
      <c r="J13" s="65">
        <v>13</v>
      </c>
      <c r="K13" s="65">
        <v>13</v>
      </c>
      <c r="L13" s="66">
        <v>8</v>
      </c>
      <c r="M13" s="67">
        <v>75</v>
      </c>
      <c r="N13" s="68">
        <v>37</v>
      </c>
      <c r="O13" s="68">
        <v>35</v>
      </c>
      <c r="P13" s="74">
        <v>86</v>
      </c>
      <c r="Q13" s="68">
        <v>62</v>
      </c>
      <c r="R13" s="68">
        <v>62</v>
      </c>
      <c r="S13" s="68">
        <v>20</v>
      </c>
      <c r="T13" s="69">
        <v>50</v>
      </c>
      <c r="U13" s="67">
        <v>10</v>
      </c>
      <c r="V13" s="69">
        <v>1</v>
      </c>
      <c r="W13" s="64">
        <v>5</v>
      </c>
      <c r="X13" s="65">
        <v>11</v>
      </c>
      <c r="Y13" s="65">
        <v>6</v>
      </c>
      <c r="Z13" s="65">
        <v>15</v>
      </c>
      <c r="AA13" s="65">
        <v>13</v>
      </c>
      <c r="AB13" s="66">
        <v>10</v>
      </c>
      <c r="AC13" s="70">
        <v>8</v>
      </c>
      <c r="AD13" s="71">
        <v>3</v>
      </c>
      <c r="AE13" s="71">
        <v>6</v>
      </c>
      <c r="AF13" s="71">
        <v>12</v>
      </c>
      <c r="AG13" s="71">
        <v>11</v>
      </c>
      <c r="AH13" s="71">
        <v>10</v>
      </c>
      <c r="AI13" s="71">
        <v>10</v>
      </c>
      <c r="AJ13" s="73">
        <v>10</v>
      </c>
      <c r="AK13" s="64">
        <v>13</v>
      </c>
      <c r="AL13" s="65">
        <v>2</v>
      </c>
      <c r="AM13" s="65">
        <v>9</v>
      </c>
      <c r="AN13" s="65">
        <v>7</v>
      </c>
      <c r="AO13" s="66">
        <v>16</v>
      </c>
    </row>
    <row r="14" spans="1:41" ht="12.75">
      <c r="A14" s="32">
        <v>9</v>
      </c>
      <c r="B14" s="32">
        <v>1165</v>
      </c>
      <c r="C14" s="32" t="s">
        <v>12</v>
      </c>
      <c r="D14" s="33">
        <v>34088</v>
      </c>
      <c r="E14" s="32" t="s">
        <v>30</v>
      </c>
      <c r="F14" s="31">
        <f>G14-86-86-63-52-44</f>
        <v>340</v>
      </c>
      <c r="G14" s="34">
        <f t="shared" si="0"/>
        <v>671</v>
      </c>
      <c r="H14" s="64">
        <v>3</v>
      </c>
      <c r="I14" s="65">
        <v>11</v>
      </c>
      <c r="J14" s="65">
        <v>6</v>
      </c>
      <c r="K14" s="65">
        <v>10</v>
      </c>
      <c r="L14" s="76">
        <v>24</v>
      </c>
      <c r="M14" s="67">
        <v>23</v>
      </c>
      <c r="N14" s="68">
        <v>52</v>
      </c>
      <c r="O14" s="68">
        <v>63</v>
      </c>
      <c r="P14" s="68">
        <v>44</v>
      </c>
      <c r="Q14" s="68">
        <v>26</v>
      </c>
      <c r="R14" s="68">
        <v>5</v>
      </c>
      <c r="S14" s="74">
        <v>86</v>
      </c>
      <c r="T14" s="78">
        <v>86</v>
      </c>
      <c r="U14" s="67">
        <v>11</v>
      </c>
      <c r="V14" s="69">
        <v>15</v>
      </c>
      <c r="W14" s="64">
        <v>15</v>
      </c>
      <c r="X14" s="65">
        <v>10</v>
      </c>
      <c r="Y14" s="65">
        <v>15</v>
      </c>
      <c r="Z14" s="65">
        <v>4</v>
      </c>
      <c r="AA14" s="65">
        <v>7</v>
      </c>
      <c r="AB14" s="66">
        <v>4</v>
      </c>
      <c r="AC14" s="64">
        <v>10</v>
      </c>
      <c r="AD14" s="65">
        <v>13</v>
      </c>
      <c r="AE14" s="65">
        <v>13</v>
      </c>
      <c r="AF14" s="65">
        <v>5</v>
      </c>
      <c r="AG14" s="65">
        <v>5</v>
      </c>
      <c r="AH14" s="65">
        <v>6</v>
      </c>
      <c r="AI14" s="65">
        <v>7</v>
      </c>
      <c r="AJ14" s="66">
        <v>9</v>
      </c>
      <c r="AK14" s="75">
        <v>20</v>
      </c>
      <c r="AL14" s="79">
        <v>20</v>
      </c>
      <c r="AM14" s="65">
        <v>16</v>
      </c>
      <c r="AN14" s="65">
        <v>13</v>
      </c>
      <c r="AO14" s="66">
        <v>14</v>
      </c>
    </row>
    <row r="15" spans="1:41" ht="12.75">
      <c r="A15" s="32">
        <v>10</v>
      </c>
      <c r="B15" s="32">
        <v>1174</v>
      </c>
      <c r="C15" s="32" t="s">
        <v>18</v>
      </c>
      <c r="D15" s="33">
        <v>35194</v>
      </c>
      <c r="E15" s="32" t="s">
        <v>34</v>
      </c>
      <c r="F15" s="31">
        <f>G15-66-61-59-54-49</f>
        <v>348</v>
      </c>
      <c r="G15" s="34">
        <f t="shared" si="0"/>
        <v>637</v>
      </c>
      <c r="H15" s="64">
        <v>9</v>
      </c>
      <c r="I15" s="65">
        <v>13</v>
      </c>
      <c r="J15" s="65">
        <v>14</v>
      </c>
      <c r="K15" s="65">
        <v>17</v>
      </c>
      <c r="L15" s="66">
        <v>9</v>
      </c>
      <c r="M15" s="67">
        <v>61</v>
      </c>
      <c r="N15" s="68">
        <v>59</v>
      </c>
      <c r="O15" s="68">
        <v>49</v>
      </c>
      <c r="P15" s="68">
        <v>33</v>
      </c>
      <c r="Q15" s="68">
        <v>54</v>
      </c>
      <c r="R15" s="68">
        <v>42</v>
      </c>
      <c r="S15" s="68">
        <v>41</v>
      </c>
      <c r="T15" s="69">
        <v>66</v>
      </c>
      <c r="U15" s="67">
        <v>3</v>
      </c>
      <c r="V15" s="69">
        <v>5</v>
      </c>
      <c r="W15" s="64">
        <v>1</v>
      </c>
      <c r="X15" s="65">
        <v>9</v>
      </c>
      <c r="Y15" s="65">
        <v>10</v>
      </c>
      <c r="Z15" s="65">
        <v>11</v>
      </c>
      <c r="AA15" s="65">
        <v>8</v>
      </c>
      <c r="AB15" s="66">
        <v>13</v>
      </c>
      <c r="AC15" s="70">
        <v>5</v>
      </c>
      <c r="AD15" s="71">
        <v>1</v>
      </c>
      <c r="AE15" s="71">
        <v>12</v>
      </c>
      <c r="AF15" s="71">
        <v>14</v>
      </c>
      <c r="AG15" s="71">
        <v>9</v>
      </c>
      <c r="AH15" s="71">
        <v>12</v>
      </c>
      <c r="AI15" s="71">
        <v>11</v>
      </c>
      <c r="AJ15" s="73">
        <v>11</v>
      </c>
      <c r="AK15" s="64">
        <v>9</v>
      </c>
      <c r="AL15" s="65">
        <v>11</v>
      </c>
      <c r="AM15" s="65">
        <v>7</v>
      </c>
      <c r="AN15" s="65">
        <v>5</v>
      </c>
      <c r="AO15" s="66">
        <v>3</v>
      </c>
    </row>
    <row r="16" spans="1:41" ht="12.75">
      <c r="A16" s="32">
        <v>11</v>
      </c>
      <c r="B16" s="32">
        <v>1063</v>
      </c>
      <c r="C16" s="32" t="s">
        <v>17</v>
      </c>
      <c r="D16" s="33">
        <v>30267</v>
      </c>
      <c r="E16" s="32" t="s">
        <v>30</v>
      </c>
      <c r="F16" s="31">
        <f>G16-67-63-57-55-52</f>
        <v>349</v>
      </c>
      <c r="G16" s="34">
        <f t="shared" si="0"/>
        <v>643</v>
      </c>
      <c r="H16" s="64">
        <v>10</v>
      </c>
      <c r="I16" s="65">
        <v>12</v>
      </c>
      <c r="J16" s="65">
        <v>9</v>
      </c>
      <c r="K16" s="65">
        <v>12</v>
      </c>
      <c r="L16" s="66">
        <v>12</v>
      </c>
      <c r="M16" s="67">
        <v>63</v>
      </c>
      <c r="N16" s="68">
        <v>55</v>
      </c>
      <c r="O16" s="68">
        <v>31</v>
      </c>
      <c r="P16" s="68">
        <v>67</v>
      </c>
      <c r="Q16" s="68">
        <v>57</v>
      </c>
      <c r="R16" s="68">
        <v>39</v>
      </c>
      <c r="S16" s="68">
        <v>46</v>
      </c>
      <c r="T16" s="69">
        <v>52</v>
      </c>
      <c r="U16" s="67">
        <v>8</v>
      </c>
      <c r="V16" s="69">
        <v>7</v>
      </c>
      <c r="W16" s="64">
        <v>7</v>
      </c>
      <c r="X16" s="65">
        <v>14</v>
      </c>
      <c r="Y16" s="65">
        <v>11</v>
      </c>
      <c r="Z16" s="65">
        <v>12</v>
      </c>
      <c r="AA16" s="65">
        <v>9</v>
      </c>
      <c r="AB16" s="66">
        <v>9</v>
      </c>
      <c r="AC16" s="70">
        <v>4</v>
      </c>
      <c r="AD16" s="71">
        <v>6</v>
      </c>
      <c r="AE16" s="71">
        <v>8</v>
      </c>
      <c r="AF16" s="71">
        <v>8</v>
      </c>
      <c r="AG16" s="71">
        <v>8</v>
      </c>
      <c r="AH16" s="71">
        <v>9</v>
      </c>
      <c r="AI16" s="71">
        <v>8</v>
      </c>
      <c r="AJ16" s="73">
        <v>8</v>
      </c>
      <c r="AK16" s="64">
        <v>7</v>
      </c>
      <c r="AL16" s="65">
        <v>7</v>
      </c>
      <c r="AM16" s="65">
        <v>6</v>
      </c>
      <c r="AN16" s="65">
        <v>12</v>
      </c>
      <c r="AO16" s="66">
        <v>10</v>
      </c>
    </row>
    <row r="17" spans="1:41" ht="12.75">
      <c r="A17" s="32">
        <v>12</v>
      </c>
      <c r="B17" s="32">
        <v>115</v>
      </c>
      <c r="C17" s="32" t="s">
        <v>21</v>
      </c>
      <c r="D17" s="33">
        <v>35005</v>
      </c>
      <c r="E17" s="32" t="s">
        <v>34</v>
      </c>
      <c r="F17" s="31">
        <f>G17-69-61-58-58-57</f>
        <v>458</v>
      </c>
      <c r="G17" s="34">
        <f t="shared" si="0"/>
        <v>761</v>
      </c>
      <c r="H17" s="64">
        <v>16</v>
      </c>
      <c r="I17" s="65">
        <v>10</v>
      </c>
      <c r="J17" s="65">
        <v>15</v>
      </c>
      <c r="K17" s="65">
        <v>15</v>
      </c>
      <c r="L17" s="66">
        <v>13</v>
      </c>
      <c r="M17" s="67">
        <v>56</v>
      </c>
      <c r="N17" s="68">
        <v>61</v>
      </c>
      <c r="O17" s="68">
        <v>58</v>
      </c>
      <c r="P17" s="68">
        <v>47</v>
      </c>
      <c r="Q17" s="68">
        <v>69</v>
      </c>
      <c r="R17" s="68">
        <v>58</v>
      </c>
      <c r="S17" s="68">
        <v>47</v>
      </c>
      <c r="T17" s="69">
        <v>57</v>
      </c>
      <c r="U17" s="67">
        <v>13</v>
      </c>
      <c r="V17" s="69">
        <v>16</v>
      </c>
      <c r="W17" s="64">
        <v>10</v>
      </c>
      <c r="X17" s="65">
        <v>13</v>
      </c>
      <c r="Y17" s="65">
        <v>3</v>
      </c>
      <c r="Z17" s="65">
        <v>13</v>
      </c>
      <c r="AA17" s="65">
        <v>12</v>
      </c>
      <c r="AB17" s="66">
        <v>11</v>
      </c>
      <c r="AC17" s="70">
        <v>13</v>
      </c>
      <c r="AD17" s="71">
        <v>9</v>
      </c>
      <c r="AE17" s="71">
        <v>7</v>
      </c>
      <c r="AF17" s="71">
        <v>11</v>
      </c>
      <c r="AG17" s="71">
        <v>13</v>
      </c>
      <c r="AH17" s="71">
        <v>14</v>
      </c>
      <c r="AI17" s="71">
        <v>12</v>
      </c>
      <c r="AJ17" s="73">
        <v>12</v>
      </c>
      <c r="AK17" s="64">
        <v>14</v>
      </c>
      <c r="AL17" s="65">
        <v>12</v>
      </c>
      <c r="AM17" s="65">
        <v>10</v>
      </c>
      <c r="AN17" s="65">
        <v>8</v>
      </c>
      <c r="AO17" s="66">
        <v>13</v>
      </c>
    </row>
    <row r="18" spans="1:41" ht="12.75">
      <c r="A18" s="32">
        <v>13</v>
      </c>
      <c r="B18" s="32">
        <v>1087</v>
      </c>
      <c r="C18" s="32" t="s">
        <v>11</v>
      </c>
      <c r="D18" s="33">
        <v>22436</v>
      </c>
      <c r="E18" s="32" t="s">
        <v>33</v>
      </c>
      <c r="F18" s="31">
        <f>G18-86-43-43-40-39</f>
        <v>524</v>
      </c>
      <c r="G18" s="34">
        <f t="shared" si="0"/>
        <v>775</v>
      </c>
      <c r="H18" s="64">
        <v>7</v>
      </c>
      <c r="I18" s="65">
        <v>3</v>
      </c>
      <c r="J18" s="79">
        <v>24</v>
      </c>
      <c r="K18" s="65">
        <v>7</v>
      </c>
      <c r="L18" s="66">
        <v>5</v>
      </c>
      <c r="M18" s="67">
        <v>39</v>
      </c>
      <c r="N18" s="68">
        <v>43</v>
      </c>
      <c r="O18" s="68">
        <v>43</v>
      </c>
      <c r="P18" s="68">
        <v>32</v>
      </c>
      <c r="Q18" s="68">
        <v>40</v>
      </c>
      <c r="R18" s="68">
        <v>23</v>
      </c>
      <c r="S18" s="68">
        <v>27</v>
      </c>
      <c r="T18" s="78">
        <v>86</v>
      </c>
      <c r="U18" s="77">
        <v>19</v>
      </c>
      <c r="V18" s="78">
        <v>19</v>
      </c>
      <c r="W18" s="75">
        <v>19</v>
      </c>
      <c r="X18" s="79">
        <v>19</v>
      </c>
      <c r="Y18" s="79">
        <v>19</v>
      </c>
      <c r="Z18" s="79">
        <v>19</v>
      </c>
      <c r="AA18" s="79">
        <v>19</v>
      </c>
      <c r="AB18" s="76">
        <v>19</v>
      </c>
      <c r="AC18" s="80">
        <v>18</v>
      </c>
      <c r="AD18" s="72">
        <v>18</v>
      </c>
      <c r="AE18" s="72">
        <v>18</v>
      </c>
      <c r="AF18" s="72">
        <v>18</v>
      </c>
      <c r="AG18" s="72">
        <v>18</v>
      </c>
      <c r="AH18" s="72">
        <v>18</v>
      </c>
      <c r="AI18" s="72">
        <v>18</v>
      </c>
      <c r="AJ18" s="81">
        <v>18</v>
      </c>
      <c r="AK18" s="75">
        <v>20</v>
      </c>
      <c r="AL18" s="79">
        <v>20</v>
      </c>
      <c r="AM18" s="79">
        <v>20</v>
      </c>
      <c r="AN18" s="79">
        <v>20</v>
      </c>
      <c r="AO18" s="76">
        <v>20</v>
      </c>
    </row>
    <row r="19" spans="1:41" ht="12.75">
      <c r="A19" s="32">
        <v>14</v>
      </c>
      <c r="B19" s="32">
        <v>1179</v>
      </c>
      <c r="C19" s="32" t="s">
        <v>55</v>
      </c>
      <c r="D19" s="33">
        <v>34027</v>
      </c>
      <c r="E19" s="32" t="s">
        <v>30</v>
      </c>
      <c r="F19" s="31">
        <f>G19-86-70-65-58-56</f>
        <v>525</v>
      </c>
      <c r="G19" s="34">
        <f t="shared" si="0"/>
        <v>860</v>
      </c>
      <c r="H19" s="64">
        <v>15</v>
      </c>
      <c r="I19" s="65">
        <v>14</v>
      </c>
      <c r="J19" s="65">
        <v>18</v>
      </c>
      <c r="K19" s="65">
        <v>19</v>
      </c>
      <c r="L19" s="66">
        <v>19</v>
      </c>
      <c r="M19" s="67">
        <v>50</v>
      </c>
      <c r="N19" s="68">
        <v>57</v>
      </c>
      <c r="O19" s="68">
        <v>70</v>
      </c>
      <c r="P19" s="68">
        <v>56</v>
      </c>
      <c r="Q19" s="68">
        <v>65</v>
      </c>
      <c r="R19" s="68">
        <v>58</v>
      </c>
      <c r="S19" s="68">
        <v>54</v>
      </c>
      <c r="T19" s="78">
        <v>86</v>
      </c>
      <c r="U19" s="67">
        <v>16</v>
      </c>
      <c r="V19" s="69">
        <v>9</v>
      </c>
      <c r="W19" s="64">
        <v>14</v>
      </c>
      <c r="X19" s="65">
        <v>15</v>
      </c>
      <c r="Y19" s="65">
        <v>7</v>
      </c>
      <c r="Z19" s="65">
        <v>6</v>
      </c>
      <c r="AA19" s="65">
        <v>11</v>
      </c>
      <c r="AB19" s="66">
        <v>12</v>
      </c>
      <c r="AC19" s="64">
        <v>12</v>
      </c>
      <c r="AD19" s="65">
        <v>8</v>
      </c>
      <c r="AE19" s="65">
        <v>10</v>
      </c>
      <c r="AF19" s="65">
        <v>10</v>
      </c>
      <c r="AG19" s="65">
        <v>10</v>
      </c>
      <c r="AH19" s="65">
        <v>11</v>
      </c>
      <c r="AI19" s="65">
        <v>13</v>
      </c>
      <c r="AJ19" s="66">
        <v>15</v>
      </c>
      <c r="AK19" s="75">
        <v>20</v>
      </c>
      <c r="AL19" s="79">
        <v>20</v>
      </c>
      <c r="AM19" s="79">
        <v>20</v>
      </c>
      <c r="AN19" s="79">
        <v>20</v>
      </c>
      <c r="AO19" s="76">
        <v>20</v>
      </c>
    </row>
    <row r="20" spans="1:41" ht="12.75">
      <c r="A20" s="32">
        <v>15</v>
      </c>
      <c r="B20" s="32">
        <v>1155</v>
      </c>
      <c r="C20" s="32" t="s">
        <v>19</v>
      </c>
      <c r="D20" s="33">
        <v>34130</v>
      </c>
      <c r="E20" s="32" t="s">
        <v>29</v>
      </c>
      <c r="F20" s="31">
        <f>G20-86-69-69-67-61</f>
        <v>546</v>
      </c>
      <c r="G20" s="34">
        <f t="shared" si="0"/>
        <v>898</v>
      </c>
      <c r="H20" s="64">
        <v>12</v>
      </c>
      <c r="I20" s="65">
        <v>8</v>
      </c>
      <c r="J20" s="65">
        <v>12</v>
      </c>
      <c r="K20" s="65">
        <v>14</v>
      </c>
      <c r="L20" s="66">
        <v>15</v>
      </c>
      <c r="M20" s="67">
        <v>57</v>
      </c>
      <c r="N20" s="68">
        <v>69</v>
      </c>
      <c r="O20" s="68">
        <v>67</v>
      </c>
      <c r="P20" s="68">
        <v>69</v>
      </c>
      <c r="Q20" s="68">
        <v>61</v>
      </c>
      <c r="R20" s="68">
        <v>56</v>
      </c>
      <c r="S20" s="68">
        <v>37</v>
      </c>
      <c r="T20" s="78">
        <v>86</v>
      </c>
      <c r="U20" s="67">
        <v>9</v>
      </c>
      <c r="V20" s="69">
        <v>11</v>
      </c>
      <c r="W20" s="75">
        <v>19</v>
      </c>
      <c r="X20" s="79">
        <v>19</v>
      </c>
      <c r="Y20" s="79">
        <v>19</v>
      </c>
      <c r="Z20" s="79">
        <v>19</v>
      </c>
      <c r="AA20" s="79">
        <v>19</v>
      </c>
      <c r="AB20" s="76">
        <v>19</v>
      </c>
      <c r="AC20" s="80">
        <v>18</v>
      </c>
      <c r="AD20" s="72">
        <v>18</v>
      </c>
      <c r="AE20" s="72">
        <v>18</v>
      </c>
      <c r="AF20" s="72">
        <v>18</v>
      </c>
      <c r="AG20" s="72">
        <v>18</v>
      </c>
      <c r="AH20" s="72">
        <v>18</v>
      </c>
      <c r="AI20" s="72">
        <v>18</v>
      </c>
      <c r="AJ20" s="81">
        <v>18</v>
      </c>
      <c r="AK20" s="64">
        <v>17</v>
      </c>
      <c r="AL20" s="65">
        <v>6</v>
      </c>
      <c r="AM20" s="65">
        <v>11</v>
      </c>
      <c r="AN20" s="65">
        <v>16</v>
      </c>
      <c r="AO20" s="66">
        <v>7</v>
      </c>
    </row>
    <row r="21" spans="1:41" ht="12.75">
      <c r="A21" s="32">
        <v>16</v>
      </c>
      <c r="B21" s="32">
        <v>1154</v>
      </c>
      <c r="C21" s="32" t="s">
        <v>22</v>
      </c>
      <c r="D21" s="33">
        <v>34541</v>
      </c>
      <c r="E21" s="32" t="s">
        <v>30</v>
      </c>
      <c r="F21" s="31">
        <f>G21-76-75-72-71-70</f>
        <v>547</v>
      </c>
      <c r="G21" s="34">
        <f t="shared" si="0"/>
        <v>911</v>
      </c>
      <c r="H21" s="64">
        <v>13</v>
      </c>
      <c r="I21" s="65">
        <v>16</v>
      </c>
      <c r="J21" s="65">
        <v>16</v>
      </c>
      <c r="K21" s="65">
        <v>16</v>
      </c>
      <c r="L21" s="66">
        <v>17</v>
      </c>
      <c r="M21" s="67">
        <v>72</v>
      </c>
      <c r="N21" s="68">
        <v>75</v>
      </c>
      <c r="O21" s="68">
        <v>76</v>
      </c>
      <c r="P21" s="68">
        <v>61</v>
      </c>
      <c r="Q21" s="68">
        <v>70</v>
      </c>
      <c r="R21" s="68">
        <v>69</v>
      </c>
      <c r="S21" s="68">
        <v>55</v>
      </c>
      <c r="T21" s="69">
        <v>71</v>
      </c>
      <c r="U21" s="67">
        <v>14</v>
      </c>
      <c r="V21" s="69">
        <v>10</v>
      </c>
      <c r="W21" s="64">
        <v>13</v>
      </c>
      <c r="X21" s="65">
        <v>7</v>
      </c>
      <c r="Y21" s="65">
        <v>13</v>
      </c>
      <c r="Z21" s="65">
        <v>14</v>
      </c>
      <c r="AA21" s="65">
        <v>14</v>
      </c>
      <c r="AB21" s="66">
        <v>14</v>
      </c>
      <c r="AC21" s="80">
        <v>18</v>
      </c>
      <c r="AD21" s="72">
        <v>18</v>
      </c>
      <c r="AE21" s="72">
        <v>18</v>
      </c>
      <c r="AF21" s="65">
        <v>13</v>
      </c>
      <c r="AG21" s="65">
        <v>12</v>
      </c>
      <c r="AH21" s="65">
        <v>13</v>
      </c>
      <c r="AI21" s="65">
        <v>14</v>
      </c>
      <c r="AJ21" s="66">
        <v>13</v>
      </c>
      <c r="AK21" s="64">
        <v>10</v>
      </c>
      <c r="AL21" s="65">
        <v>10</v>
      </c>
      <c r="AM21" s="65">
        <v>17</v>
      </c>
      <c r="AN21" s="65">
        <v>18</v>
      </c>
      <c r="AO21" s="66">
        <v>11</v>
      </c>
    </row>
    <row r="22" spans="1:41" ht="12.75">
      <c r="A22" s="32">
        <v>17</v>
      </c>
      <c r="B22" s="32">
        <v>1130</v>
      </c>
      <c r="C22" s="32" t="s">
        <v>26</v>
      </c>
      <c r="D22" s="33">
        <v>34695</v>
      </c>
      <c r="E22" s="32" t="s">
        <v>35</v>
      </c>
      <c r="F22" s="31">
        <f>G22-78-78-75-73-70</f>
        <v>632</v>
      </c>
      <c r="G22" s="34">
        <f t="shared" si="0"/>
        <v>1006</v>
      </c>
      <c r="H22" s="75">
        <v>24</v>
      </c>
      <c r="I22" s="79">
        <v>24</v>
      </c>
      <c r="J22" s="65">
        <v>19</v>
      </c>
      <c r="K22" s="65">
        <v>20</v>
      </c>
      <c r="L22" s="66">
        <v>16</v>
      </c>
      <c r="M22" s="67">
        <v>75</v>
      </c>
      <c r="N22" s="68">
        <v>78</v>
      </c>
      <c r="O22" s="68">
        <v>50</v>
      </c>
      <c r="P22" s="68">
        <v>68</v>
      </c>
      <c r="Q22" s="68">
        <v>78</v>
      </c>
      <c r="R22" s="68">
        <v>73</v>
      </c>
      <c r="S22" s="68">
        <v>42</v>
      </c>
      <c r="T22" s="69">
        <v>70</v>
      </c>
      <c r="U22" s="67">
        <v>15</v>
      </c>
      <c r="V22" s="69">
        <v>13</v>
      </c>
      <c r="W22" s="75">
        <v>19</v>
      </c>
      <c r="X22" s="79">
        <v>19</v>
      </c>
      <c r="Y22" s="79">
        <v>19</v>
      </c>
      <c r="Z22" s="79">
        <v>19</v>
      </c>
      <c r="AA22" s="79">
        <v>19</v>
      </c>
      <c r="AB22" s="76">
        <v>19</v>
      </c>
      <c r="AC22" s="80">
        <v>18</v>
      </c>
      <c r="AD22" s="72">
        <v>18</v>
      </c>
      <c r="AE22" s="72">
        <v>18</v>
      </c>
      <c r="AF22" s="71">
        <v>15</v>
      </c>
      <c r="AG22" s="71">
        <v>14</v>
      </c>
      <c r="AH22" s="71">
        <v>15</v>
      </c>
      <c r="AI22" s="71">
        <v>15</v>
      </c>
      <c r="AJ22" s="73">
        <v>14</v>
      </c>
      <c r="AK22" s="75">
        <v>20</v>
      </c>
      <c r="AL22" s="79">
        <v>20</v>
      </c>
      <c r="AM22" s="79">
        <v>20</v>
      </c>
      <c r="AN22" s="79">
        <v>20</v>
      </c>
      <c r="AO22" s="76">
        <v>20</v>
      </c>
    </row>
    <row r="23" spans="1:41" ht="12.75">
      <c r="A23" s="32">
        <v>18</v>
      </c>
      <c r="B23" s="32">
        <v>1051</v>
      </c>
      <c r="C23" s="32" t="s">
        <v>27</v>
      </c>
      <c r="D23" s="33">
        <v>27178</v>
      </c>
      <c r="E23" s="32" t="s">
        <v>36</v>
      </c>
      <c r="F23" s="31">
        <f>G23-75-74-74-72-70</f>
        <v>655</v>
      </c>
      <c r="G23" s="34">
        <f t="shared" si="0"/>
        <v>1020</v>
      </c>
      <c r="H23" s="64">
        <v>17</v>
      </c>
      <c r="I23" s="65">
        <v>17</v>
      </c>
      <c r="J23" s="79">
        <v>24</v>
      </c>
      <c r="K23" s="79">
        <v>24</v>
      </c>
      <c r="L23" s="76">
        <v>24</v>
      </c>
      <c r="M23" s="67">
        <v>70</v>
      </c>
      <c r="N23" s="68">
        <v>74</v>
      </c>
      <c r="O23" s="68">
        <v>52</v>
      </c>
      <c r="P23" s="68">
        <v>74</v>
      </c>
      <c r="Q23" s="68">
        <v>75</v>
      </c>
      <c r="R23" s="68">
        <v>72</v>
      </c>
      <c r="S23" s="68">
        <v>32</v>
      </c>
      <c r="T23" s="69">
        <v>69</v>
      </c>
      <c r="U23" s="77">
        <v>19</v>
      </c>
      <c r="V23" s="78">
        <v>19</v>
      </c>
      <c r="W23" s="75">
        <v>19</v>
      </c>
      <c r="X23" s="79">
        <v>19</v>
      </c>
      <c r="Y23" s="79">
        <v>19</v>
      </c>
      <c r="Z23" s="79">
        <v>19</v>
      </c>
      <c r="AA23" s="79">
        <v>19</v>
      </c>
      <c r="AB23" s="76">
        <v>19</v>
      </c>
      <c r="AC23" s="80">
        <v>18</v>
      </c>
      <c r="AD23" s="72">
        <v>18</v>
      </c>
      <c r="AE23" s="72">
        <v>18</v>
      </c>
      <c r="AF23" s="72">
        <v>18</v>
      </c>
      <c r="AG23" s="72">
        <v>18</v>
      </c>
      <c r="AH23" s="72">
        <v>18</v>
      </c>
      <c r="AI23" s="72">
        <v>18</v>
      </c>
      <c r="AJ23" s="81">
        <v>18</v>
      </c>
      <c r="AK23" s="75">
        <v>20</v>
      </c>
      <c r="AL23" s="79">
        <v>20</v>
      </c>
      <c r="AM23" s="79">
        <v>20</v>
      </c>
      <c r="AN23" s="79">
        <v>20</v>
      </c>
      <c r="AO23" s="76">
        <v>20</v>
      </c>
    </row>
    <row r="24" spans="1:41" ht="12.75">
      <c r="A24" s="32">
        <v>19</v>
      </c>
      <c r="B24" s="32">
        <v>1156</v>
      </c>
      <c r="C24" s="32" t="s">
        <v>67</v>
      </c>
      <c r="D24" s="33">
        <v>35446</v>
      </c>
      <c r="E24" s="32" t="s">
        <v>34</v>
      </c>
      <c r="F24" s="31">
        <f>G24-86-86-86-86-86</f>
        <v>669</v>
      </c>
      <c r="G24" s="34">
        <f t="shared" si="0"/>
        <v>1099</v>
      </c>
      <c r="H24" s="75">
        <v>24</v>
      </c>
      <c r="I24" s="79">
        <v>24</v>
      </c>
      <c r="J24" s="79">
        <v>24</v>
      </c>
      <c r="K24" s="79">
        <v>24</v>
      </c>
      <c r="L24" s="76">
        <v>24</v>
      </c>
      <c r="M24" s="77">
        <v>86</v>
      </c>
      <c r="N24" s="74">
        <v>86</v>
      </c>
      <c r="O24" s="74">
        <v>86</v>
      </c>
      <c r="P24" s="74">
        <v>86</v>
      </c>
      <c r="Q24" s="74">
        <v>86</v>
      </c>
      <c r="R24" s="74">
        <v>86</v>
      </c>
      <c r="S24" s="74">
        <v>86</v>
      </c>
      <c r="T24" s="78">
        <v>86</v>
      </c>
      <c r="U24" s="82">
        <v>7</v>
      </c>
      <c r="V24" s="83">
        <v>12</v>
      </c>
      <c r="W24" s="64">
        <v>12</v>
      </c>
      <c r="X24" s="65">
        <v>8</v>
      </c>
      <c r="Y24" s="65">
        <v>14</v>
      </c>
      <c r="Z24" s="65">
        <v>1</v>
      </c>
      <c r="AA24" s="65">
        <v>16</v>
      </c>
      <c r="AB24" s="66">
        <v>16</v>
      </c>
      <c r="AC24" s="70">
        <v>6</v>
      </c>
      <c r="AD24" s="71">
        <v>4</v>
      </c>
      <c r="AE24" s="71">
        <v>14</v>
      </c>
      <c r="AF24" s="71">
        <v>16</v>
      </c>
      <c r="AG24" s="71">
        <v>15</v>
      </c>
      <c r="AH24" s="72">
        <v>18</v>
      </c>
      <c r="AI24" s="71">
        <v>16</v>
      </c>
      <c r="AJ24" s="73">
        <v>16</v>
      </c>
      <c r="AK24" s="75">
        <v>20</v>
      </c>
      <c r="AL24" s="79">
        <v>20</v>
      </c>
      <c r="AM24" s="79">
        <v>20</v>
      </c>
      <c r="AN24" s="79">
        <v>20</v>
      </c>
      <c r="AO24" s="76">
        <v>20</v>
      </c>
    </row>
    <row r="25" spans="1:41" ht="12.75">
      <c r="A25" s="32">
        <v>20</v>
      </c>
      <c r="B25" s="32">
        <v>997</v>
      </c>
      <c r="C25" s="32" t="s">
        <v>24</v>
      </c>
      <c r="D25" s="33">
        <v>28493</v>
      </c>
      <c r="E25" s="32" t="s">
        <v>32</v>
      </c>
      <c r="F25" s="31">
        <f>G25-86-79-79-78-75</f>
        <v>680</v>
      </c>
      <c r="G25" s="34">
        <f t="shared" si="0"/>
        <v>1077</v>
      </c>
      <c r="H25" s="64">
        <v>18</v>
      </c>
      <c r="I25" s="65">
        <v>18</v>
      </c>
      <c r="J25" s="65">
        <v>17</v>
      </c>
      <c r="K25" s="65">
        <v>18</v>
      </c>
      <c r="L25" s="66">
        <v>18</v>
      </c>
      <c r="M25" s="67">
        <v>78</v>
      </c>
      <c r="N25" s="68">
        <v>79</v>
      </c>
      <c r="O25" s="68">
        <v>75</v>
      </c>
      <c r="P25" s="68">
        <v>70</v>
      </c>
      <c r="Q25" s="68">
        <v>79</v>
      </c>
      <c r="R25" s="68">
        <v>75</v>
      </c>
      <c r="S25" s="68">
        <v>63</v>
      </c>
      <c r="T25" s="78">
        <v>86</v>
      </c>
      <c r="U25" s="67">
        <v>17</v>
      </c>
      <c r="V25" s="69">
        <v>8</v>
      </c>
      <c r="W25" s="75">
        <v>19</v>
      </c>
      <c r="X25" s="79">
        <v>19</v>
      </c>
      <c r="Y25" s="79">
        <v>19</v>
      </c>
      <c r="Z25" s="79">
        <v>19</v>
      </c>
      <c r="AA25" s="79">
        <v>19</v>
      </c>
      <c r="AB25" s="76">
        <v>19</v>
      </c>
      <c r="AC25" s="80">
        <v>18</v>
      </c>
      <c r="AD25" s="72">
        <v>18</v>
      </c>
      <c r="AE25" s="72">
        <v>18</v>
      </c>
      <c r="AF25" s="72">
        <v>18</v>
      </c>
      <c r="AG25" s="72">
        <v>18</v>
      </c>
      <c r="AH25" s="72">
        <v>18</v>
      </c>
      <c r="AI25" s="72">
        <v>18</v>
      </c>
      <c r="AJ25" s="81">
        <v>18</v>
      </c>
      <c r="AK25" s="75">
        <v>20</v>
      </c>
      <c r="AL25" s="79">
        <v>20</v>
      </c>
      <c r="AM25" s="79">
        <v>20</v>
      </c>
      <c r="AN25" s="79">
        <v>20</v>
      </c>
      <c r="AO25" s="76">
        <v>20</v>
      </c>
    </row>
    <row r="26" spans="1:41" ht="12.75">
      <c r="A26" s="32">
        <v>21</v>
      </c>
      <c r="B26" s="32">
        <v>1144</v>
      </c>
      <c r="C26" s="32" t="s">
        <v>519</v>
      </c>
      <c r="D26" s="33">
        <v>30990</v>
      </c>
      <c r="E26" s="32" t="s">
        <v>520</v>
      </c>
      <c r="F26" s="31">
        <f aca="true" t="shared" si="1" ref="F26:F36">G26-86-86-86-86-86</f>
        <v>683</v>
      </c>
      <c r="G26" s="34">
        <f t="shared" si="0"/>
        <v>1113</v>
      </c>
      <c r="H26" s="75">
        <v>24</v>
      </c>
      <c r="I26" s="79">
        <v>24</v>
      </c>
      <c r="J26" s="79">
        <v>24</v>
      </c>
      <c r="K26" s="79">
        <v>24</v>
      </c>
      <c r="L26" s="76">
        <v>24</v>
      </c>
      <c r="M26" s="77">
        <v>86</v>
      </c>
      <c r="N26" s="74">
        <v>86</v>
      </c>
      <c r="O26" s="74">
        <v>86</v>
      </c>
      <c r="P26" s="74">
        <v>86</v>
      </c>
      <c r="Q26" s="74">
        <v>86</v>
      </c>
      <c r="R26" s="74">
        <v>86</v>
      </c>
      <c r="S26" s="74">
        <v>86</v>
      </c>
      <c r="T26" s="78">
        <v>86</v>
      </c>
      <c r="U26" s="64">
        <v>18</v>
      </c>
      <c r="V26" s="66">
        <v>17</v>
      </c>
      <c r="W26" s="75">
        <v>19</v>
      </c>
      <c r="X26" s="79">
        <v>19</v>
      </c>
      <c r="Y26" s="79">
        <v>19</v>
      </c>
      <c r="Z26" s="79">
        <v>19</v>
      </c>
      <c r="AA26" s="79">
        <v>19</v>
      </c>
      <c r="AB26" s="76">
        <v>19</v>
      </c>
      <c r="AC26" s="80">
        <v>18</v>
      </c>
      <c r="AD26" s="72">
        <v>18</v>
      </c>
      <c r="AE26" s="72">
        <v>18</v>
      </c>
      <c r="AF26" s="72">
        <v>18</v>
      </c>
      <c r="AG26" s="72">
        <v>18</v>
      </c>
      <c r="AH26" s="72">
        <v>18</v>
      </c>
      <c r="AI26" s="72">
        <v>18</v>
      </c>
      <c r="AJ26" s="81">
        <v>18</v>
      </c>
      <c r="AK26" s="64">
        <v>2</v>
      </c>
      <c r="AL26" s="65">
        <v>4</v>
      </c>
      <c r="AM26" s="65">
        <v>3</v>
      </c>
      <c r="AN26" s="65">
        <v>2</v>
      </c>
      <c r="AO26" s="66">
        <v>1</v>
      </c>
    </row>
    <row r="27" spans="1:41" ht="12.75">
      <c r="A27" s="32">
        <v>22</v>
      </c>
      <c r="B27" s="32">
        <v>1181</v>
      </c>
      <c r="C27" s="32" t="s">
        <v>521</v>
      </c>
      <c r="D27" s="33">
        <v>32020</v>
      </c>
      <c r="E27" s="32" t="s">
        <v>520</v>
      </c>
      <c r="F27" s="31">
        <f t="shared" si="1"/>
        <v>688</v>
      </c>
      <c r="G27" s="34">
        <f t="shared" si="0"/>
        <v>1118</v>
      </c>
      <c r="H27" s="75">
        <v>24</v>
      </c>
      <c r="I27" s="79">
        <v>24</v>
      </c>
      <c r="J27" s="79">
        <v>24</v>
      </c>
      <c r="K27" s="79">
        <v>24</v>
      </c>
      <c r="L27" s="76">
        <v>24</v>
      </c>
      <c r="M27" s="77">
        <v>86</v>
      </c>
      <c r="N27" s="74">
        <v>86</v>
      </c>
      <c r="O27" s="74">
        <v>86</v>
      </c>
      <c r="P27" s="74">
        <v>86</v>
      </c>
      <c r="Q27" s="74">
        <v>86</v>
      </c>
      <c r="R27" s="74">
        <v>86</v>
      </c>
      <c r="S27" s="74">
        <v>86</v>
      </c>
      <c r="T27" s="78">
        <v>86</v>
      </c>
      <c r="U27" s="64">
        <v>18</v>
      </c>
      <c r="V27" s="66">
        <v>17</v>
      </c>
      <c r="W27" s="75">
        <v>19</v>
      </c>
      <c r="X27" s="79">
        <v>19</v>
      </c>
      <c r="Y27" s="79">
        <v>19</v>
      </c>
      <c r="Z27" s="79">
        <v>19</v>
      </c>
      <c r="AA27" s="79">
        <v>19</v>
      </c>
      <c r="AB27" s="76">
        <v>19</v>
      </c>
      <c r="AC27" s="80">
        <v>18</v>
      </c>
      <c r="AD27" s="72">
        <v>18</v>
      </c>
      <c r="AE27" s="72">
        <v>18</v>
      </c>
      <c r="AF27" s="72">
        <v>18</v>
      </c>
      <c r="AG27" s="72">
        <v>18</v>
      </c>
      <c r="AH27" s="72">
        <v>18</v>
      </c>
      <c r="AI27" s="72">
        <v>18</v>
      </c>
      <c r="AJ27" s="81">
        <v>18</v>
      </c>
      <c r="AK27" s="64">
        <v>3</v>
      </c>
      <c r="AL27" s="65">
        <v>8</v>
      </c>
      <c r="AM27" s="65">
        <v>1</v>
      </c>
      <c r="AN27" s="65">
        <v>3</v>
      </c>
      <c r="AO27" s="66">
        <v>2</v>
      </c>
    </row>
    <row r="28" spans="1:41" ht="12.75">
      <c r="A28" s="32">
        <v>23</v>
      </c>
      <c r="B28" s="32">
        <v>1185</v>
      </c>
      <c r="C28" s="32" t="s">
        <v>509</v>
      </c>
      <c r="D28" s="33">
        <v>32964</v>
      </c>
      <c r="E28" s="32" t="s">
        <v>510</v>
      </c>
      <c r="F28" s="31">
        <f t="shared" si="1"/>
        <v>702</v>
      </c>
      <c r="G28" s="34">
        <f t="shared" si="0"/>
        <v>1132</v>
      </c>
      <c r="H28" s="75">
        <v>24</v>
      </c>
      <c r="I28" s="79">
        <v>24</v>
      </c>
      <c r="J28" s="79">
        <v>24</v>
      </c>
      <c r="K28" s="79">
        <v>24</v>
      </c>
      <c r="L28" s="76">
        <v>24</v>
      </c>
      <c r="M28" s="77">
        <v>86</v>
      </c>
      <c r="N28" s="74">
        <v>86</v>
      </c>
      <c r="O28" s="74">
        <v>86</v>
      </c>
      <c r="P28" s="74">
        <v>86</v>
      </c>
      <c r="Q28" s="74">
        <v>86</v>
      </c>
      <c r="R28" s="74">
        <v>86</v>
      </c>
      <c r="S28" s="74">
        <v>86</v>
      </c>
      <c r="T28" s="78">
        <v>86</v>
      </c>
      <c r="U28" s="64">
        <v>2</v>
      </c>
      <c r="V28" s="66">
        <v>18</v>
      </c>
      <c r="W28" s="75">
        <v>19</v>
      </c>
      <c r="X28" s="79">
        <v>19</v>
      </c>
      <c r="Y28" s="79">
        <v>19</v>
      </c>
      <c r="Z28" s="79">
        <v>19</v>
      </c>
      <c r="AA28" s="79">
        <v>19</v>
      </c>
      <c r="AB28" s="76">
        <v>19</v>
      </c>
      <c r="AC28" s="80">
        <v>18</v>
      </c>
      <c r="AD28" s="72">
        <v>18</v>
      </c>
      <c r="AE28" s="72">
        <v>18</v>
      </c>
      <c r="AF28" s="72">
        <v>18</v>
      </c>
      <c r="AG28" s="72">
        <v>18</v>
      </c>
      <c r="AH28" s="72">
        <v>18</v>
      </c>
      <c r="AI28" s="72">
        <v>18</v>
      </c>
      <c r="AJ28" s="81">
        <v>18</v>
      </c>
      <c r="AK28" s="64">
        <v>8</v>
      </c>
      <c r="AL28" s="65">
        <v>14</v>
      </c>
      <c r="AM28" s="65">
        <v>4</v>
      </c>
      <c r="AN28" s="65">
        <v>15</v>
      </c>
      <c r="AO28" s="66">
        <v>5</v>
      </c>
    </row>
    <row r="29" spans="1:41" ht="12.75">
      <c r="A29" s="32">
        <v>24</v>
      </c>
      <c r="B29" s="32">
        <v>1180</v>
      </c>
      <c r="C29" s="32" t="s">
        <v>15</v>
      </c>
      <c r="D29" s="33">
        <v>34284</v>
      </c>
      <c r="E29" s="32" t="s">
        <v>34</v>
      </c>
      <c r="F29" s="31">
        <f t="shared" si="1"/>
        <v>719</v>
      </c>
      <c r="G29" s="34">
        <f t="shared" si="0"/>
        <v>1149</v>
      </c>
      <c r="H29" s="75">
        <v>24</v>
      </c>
      <c r="I29" s="79">
        <v>24</v>
      </c>
      <c r="J29" s="65">
        <v>5</v>
      </c>
      <c r="K29" s="65">
        <v>9</v>
      </c>
      <c r="L29" s="66">
        <v>3</v>
      </c>
      <c r="M29" s="77">
        <v>86</v>
      </c>
      <c r="N29" s="74">
        <v>86</v>
      </c>
      <c r="O29" s="74">
        <v>86</v>
      </c>
      <c r="P29" s="74">
        <v>86</v>
      </c>
      <c r="Q29" s="74">
        <v>86</v>
      </c>
      <c r="R29" s="74">
        <v>86</v>
      </c>
      <c r="S29" s="74">
        <v>86</v>
      </c>
      <c r="T29" s="78">
        <v>86</v>
      </c>
      <c r="U29" s="77">
        <v>19</v>
      </c>
      <c r="V29" s="78">
        <v>19</v>
      </c>
      <c r="W29" s="75">
        <v>19</v>
      </c>
      <c r="X29" s="79">
        <v>19</v>
      </c>
      <c r="Y29" s="79">
        <v>19</v>
      </c>
      <c r="Z29" s="79">
        <v>19</v>
      </c>
      <c r="AA29" s="79">
        <v>19</v>
      </c>
      <c r="AB29" s="76">
        <v>19</v>
      </c>
      <c r="AC29" s="80">
        <v>18</v>
      </c>
      <c r="AD29" s="72">
        <v>18</v>
      </c>
      <c r="AE29" s="72">
        <v>18</v>
      </c>
      <c r="AF29" s="72">
        <v>18</v>
      </c>
      <c r="AG29" s="72">
        <v>18</v>
      </c>
      <c r="AH29" s="72">
        <v>18</v>
      </c>
      <c r="AI29" s="72">
        <v>18</v>
      </c>
      <c r="AJ29" s="81">
        <v>18</v>
      </c>
      <c r="AK29" s="75">
        <v>20</v>
      </c>
      <c r="AL29" s="79">
        <v>20</v>
      </c>
      <c r="AM29" s="79">
        <v>20</v>
      </c>
      <c r="AN29" s="79">
        <v>20</v>
      </c>
      <c r="AO29" s="76">
        <v>20</v>
      </c>
    </row>
    <row r="30" spans="1:41" ht="12.75">
      <c r="A30" s="32">
        <v>25</v>
      </c>
      <c r="B30" s="32">
        <v>1148</v>
      </c>
      <c r="C30" s="32" t="s">
        <v>20</v>
      </c>
      <c r="D30" s="33">
        <v>33586</v>
      </c>
      <c r="E30" s="32" t="s">
        <v>30</v>
      </c>
      <c r="F30" s="31">
        <f t="shared" si="1"/>
        <v>730</v>
      </c>
      <c r="G30" s="34">
        <f t="shared" si="0"/>
        <v>1160</v>
      </c>
      <c r="H30" s="75">
        <v>24</v>
      </c>
      <c r="I30" s="79">
        <v>24</v>
      </c>
      <c r="J30" s="65">
        <v>10</v>
      </c>
      <c r="K30" s="65">
        <v>4</v>
      </c>
      <c r="L30" s="66">
        <v>14</v>
      </c>
      <c r="M30" s="77">
        <v>86</v>
      </c>
      <c r="N30" s="74">
        <v>86</v>
      </c>
      <c r="O30" s="74">
        <v>86</v>
      </c>
      <c r="P30" s="74">
        <v>86</v>
      </c>
      <c r="Q30" s="74">
        <v>86</v>
      </c>
      <c r="R30" s="74">
        <v>86</v>
      </c>
      <c r="S30" s="74">
        <v>86</v>
      </c>
      <c r="T30" s="78">
        <v>86</v>
      </c>
      <c r="U30" s="77">
        <v>19</v>
      </c>
      <c r="V30" s="78">
        <v>19</v>
      </c>
      <c r="W30" s="75">
        <v>19</v>
      </c>
      <c r="X30" s="79">
        <v>19</v>
      </c>
      <c r="Y30" s="79">
        <v>19</v>
      </c>
      <c r="Z30" s="79">
        <v>19</v>
      </c>
      <c r="AA30" s="79">
        <v>19</v>
      </c>
      <c r="AB30" s="76">
        <v>19</v>
      </c>
      <c r="AC30" s="80">
        <v>18</v>
      </c>
      <c r="AD30" s="72">
        <v>18</v>
      </c>
      <c r="AE30" s="72">
        <v>18</v>
      </c>
      <c r="AF30" s="72">
        <v>18</v>
      </c>
      <c r="AG30" s="72">
        <v>18</v>
      </c>
      <c r="AH30" s="72">
        <v>18</v>
      </c>
      <c r="AI30" s="72">
        <v>18</v>
      </c>
      <c r="AJ30" s="81">
        <v>18</v>
      </c>
      <c r="AK30" s="75">
        <v>20</v>
      </c>
      <c r="AL30" s="79">
        <v>20</v>
      </c>
      <c r="AM30" s="79">
        <v>20</v>
      </c>
      <c r="AN30" s="79">
        <v>20</v>
      </c>
      <c r="AO30" s="76">
        <v>20</v>
      </c>
    </row>
    <row r="31" spans="1:41" ht="12.75">
      <c r="A31" s="32">
        <v>26</v>
      </c>
      <c r="B31" s="32">
        <v>1060</v>
      </c>
      <c r="C31" s="32" t="s">
        <v>28</v>
      </c>
      <c r="D31" s="33">
        <v>35313</v>
      </c>
      <c r="E31" s="32" t="s">
        <v>30</v>
      </c>
      <c r="F31" s="31">
        <f t="shared" si="1"/>
        <v>730</v>
      </c>
      <c r="G31" s="34">
        <f t="shared" si="0"/>
        <v>1160</v>
      </c>
      <c r="H31" s="64">
        <v>20</v>
      </c>
      <c r="I31" s="79">
        <v>24</v>
      </c>
      <c r="J31" s="79">
        <v>24</v>
      </c>
      <c r="K31" s="79">
        <v>24</v>
      </c>
      <c r="L31" s="76">
        <v>24</v>
      </c>
      <c r="M31" s="77">
        <v>86</v>
      </c>
      <c r="N31" s="74">
        <v>86</v>
      </c>
      <c r="O31" s="74">
        <v>86</v>
      </c>
      <c r="P31" s="74">
        <v>86</v>
      </c>
      <c r="Q31" s="74">
        <v>86</v>
      </c>
      <c r="R31" s="74">
        <v>86</v>
      </c>
      <c r="S31" s="74">
        <v>86</v>
      </c>
      <c r="T31" s="78">
        <v>86</v>
      </c>
      <c r="U31" s="77">
        <v>19</v>
      </c>
      <c r="V31" s="78">
        <v>19</v>
      </c>
      <c r="W31" s="75">
        <v>19</v>
      </c>
      <c r="X31" s="79">
        <v>19</v>
      </c>
      <c r="Y31" s="79">
        <v>19</v>
      </c>
      <c r="Z31" s="79">
        <v>19</v>
      </c>
      <c r="AA31" s="79">
        <v>19</v>
      </c>
      <c r="AB31" s="76">
        <v>19</v>
      </c>
      <c r="AC31" s="70">
        <v>11</v>
      </c>
      <c r="AD31" s="71">
        <v>14</v>
      </c>
      <c r="AE31" s="71">
        <v>15</v>
      </c>
      <c r="AF31" s="71">
        <v>17</v>
      </c>
      <c r="AG31" s="71">
        <v>16</v>
      </c>
      <c r="AH31" s="72">
        <v>18</v>
      </c>
      <c r="AI31" s="71">
        <v>17</v>
      </c>
      <c r="AJ31" s="73">
        <v>17</v>
      </c>
      <c r="AK31" s="64">
        <v>15</v>
      </c>
      <c r="AL31" s="65">
        <v>15</v>
      </c>
      <c r="AM31" s="65">
        <v>15</v>
      </c>
      <c r="AN31" s="65">
        <v>17</v>
      </c>
      <c r="AO31" s="66">
        <v>17</v>
      </c>
    </row>
    <row r="32" spans="1:41" ht="12.75">
      <c r="A32" s="32">
        <v>27</v>
      </c>
      <c r="B32" s="32">
        <v>1157</v>
      </c>
      <c r="C32" s="32" t="s">
        <v>25</v>
      </c>
      <c r="D32" s="33">
        <v>35061</v>
      </c>
      <c r="E32" s="32" t="s">
        <v>30</v>
      </c>
      <c r="F32" s="31">
        <f t="shared" si="1"/>
        <v>746</v>
      </c>
      <c r="G32" s="34">
        <f t="shared" si="0"/>
        <v>1176</v>
      </c>
      <c r="H32" s="64">
        <v>19</v>
      </c>
      <c r="I32" s="65">
        <v>19</v>
      </c>
      <c r="J32" s="65">
        <v>20</v>
      </c>
      <c r="K32" s="79">
        <v>24</v>
      </c>
      <c r="L32" s="66">
        <v>20</v>
      </c>
      <c r="M32" s="77">
        <v>86</v>
      </c>
      <c r="N32" s="74">
        <v>86</v>
      </c>
      <c r="O32" s="74">
        <v>86</v>
      </c>
      <c r="P32" s="74">
        <v>86</v>
      </c>
      <c r="Q32" s="74">
        <v>86</v>
      </c>
      <c r="R32" s="74">
        <v>86</v>
      </c>
      <c r="S32" s="74">
        <v>86</v>
      </c>
      <c r="T32" s="78">
        <v>86</v>
      </c>
      <c r="U32" s="77">
        <v>19</v>
      </c>
      <c r="V32" s="78">
        <v>19</v>
      </c>
      <c r="W32" s="75">
        <v>19</v>
      </c>
      <c r="X32" s="79">
        <v>19</v>
      </c>
      <c r="Y32" s="79">
        <v>19</v>
      </c>
      <c r="Z32" s="79">
        <v>19</v>
      </c>
      <c r="AA32" s="79">
        <v>19</v>
      </c>
      <c r="AB32" s="76">
        <v>19</v>
      </c>
      <c r="AC32" s="80">
        <v>18</v>
      </c>
      <c r="AD32" s="72">
        <v>18</v>
      </c>
      <c r="AE32" s="72">
        <v>18</v>
      </c>
      <c r="AF32" s="72">
        <v>18</v>
      </c>
      <c r="AG32" s="72">
        <v>18</v>
      </c>
      <c r="AH32" s="72">
        <v>18</v>
      </c>
      <c r="AI32" s="72">
        <v>18</v>
      </c>
      <c r="AJ32" s="81">
        <v>18</v>
      </c>
      <c r="AK32" s="64">
        <v>16</v>
      </c>
      <c r="AL32" s="65">
        <v>18</v>
      </c>
      <c r="AM32" s="65">
        <v>19</v>
      </c>
      <c r="AN32" s="65">
        <v>19</v>
      </c>
      <c r="AO32" s="66">
        <v>18</v>
      </c>
    </row>
    <row r="33" spans="1:41" ht="12.75">
      <c r="A33" s="32">
        <v>28</v>
      </c>
      <c r="B33" s="32">
        <v>113</v>
      </c>
      <c r="C33" s="32" t="s">
        <v>453</v>
      </c>
      <c r="D33" s="33">
        <v>34367</v>
      </c>
      <c r="E33" s="32" t="s">
        <v>454</v>
      </c>
      <c r="F33" s="31">
        <f t="shared" si="1"/>
        <v>754</v>
      </c>
      <c r="G33" s="34">
        <f t="shared" si="0"/>
        <v>1184</v>
      </c>
      <c r="H33" s="75">
        <v>24</v>
      </c>
      <c r="I33" s="79">
        <v>24</v>
      </c>
      <c r="J33" s="79">
        <v>24</v>
      </c>
      <c r="K33" s="79">
        <v>24</v>
      </c>
      <c r="L33" s="76">
        <v>24</v>
      </c>
      <c r="M33" s="77">
        <v>86</v>
      </c>
      <c r="N33" s="74">
        <v>86</v>
      </c>
      <c r="O33" s="74">
        <v>86</v>
      </c>
      <c r="P33" s="74">
        <v>86</v>
      </c>
      <c r="Q33" s="74">
        <v>86</v>
      </c>
      <c r="R33" s="74">
        <v>86</v>
      </c>
      <c r="S33" s="74">
        <v>86</v>
      </c>
      <c r="T33" s="78">
        <v>86</v>
      </c>
      <c r="U33" s="77">
        <v>19</v>
      </c>
      <c r="V33" s="78">
        <v>19</v>
      </c>
      <c r="W33" s="64">
        <v>16</v>
      </c>
      <c r="X33" s="65">
        <v>16</v>
      </c>
      <c r="Y33" s="65">
        <v>16</v>
      </c>
      <c r="Z33" s="65">
        <v>16</v>
      </c>
      <c r="AA33" s="65">
        <v>15</v>
      </c>
      <c r="AB33" s="66">
        <v>15</v>
      </c>
      <c r="AC33" s="80">
        <v>18</v>
      </c>
      <c r="AD33" s="72">
        <v>18</v>
      </c>
      <c r="AE33" s="72">
        <v>18</v>
      </c>
      <c r="AF33" s="72">
        <v>18</v>
      </c>
      <c r="AG33" s="72">
        <v>18</v>
      </c>
      <c r="AH33" s="72">
        <v>18</v>
      </c>
      <c r="AI33" s="72">
        <v>18</v>
      </c>
      <c r="AJ33" s="81">
        <v>18</v>
      </c>
      <c r="AK33" s="75">
        <v>20</v>
      </c>
      <c r="AL33" s="79">
        <v>20</v>
      </c>
      <c r="AM33" s="79">
        <v>20</v>
      </c>
      <c r="AN33" s="79">
        <v>20</v>
      </c>
      <c r="AO33" s="76">
        <v>20</v>
      </c>
    </row>
    <row r="34" spans="1:41" ht="12.75">
      <c r="A34" s="32">
        <v>29</v>
      </c>
      <c r="B34" s="32">
        <v>63</v>
      </c>
      <c r="C34" s="32" t="s">
        <v>455</v>
      </c>
      <c r="D34" s="33">
        <v>33659</v>
      </c>
      <c r="E34" s="32" t="s">
        <v>454</v>
      </c>
      <c r="F34" s="31">
        <f t="shared" si="1"/>
        <v>763</v>
      </c>
      <c r="G34" s="34">
        <f t="shared" si="0"/>
        <v>1193</v>
      </c>
      <c r="H34" s="75">
        <v>24</v>
      </c>
      <c r="I34" s="79">
        <v>24</v>
      </c>
      <c r="J34" s="79">
        <v>24</v>
      </c>
      <c r="K34" s="79">
        <v>24</v>
      </c>
      <c r="L34" s="76">
        <v>24</v>
      </c>
      <c r="M34" s="77">
        <v>86</v>
      </c>
      <c r="N34" s="74">
        <v>86</v>
      </c>
      <c r="O34" s="74">
        <v>86</v>
      </c>
      <c r="P34" s="74">
        <v>86</v>
      </c>
      <c r="Q34" s="74">
        <v>86</v>
      </c>
      <c r="R34" s="74">
        <v>86</v>
      </c>
      <c r="S34" s="74">
        <v>86</v>
      </c>
      <c r="T34" s="78">
        <v>86</v>
      </c>
      <c r="U34" s="77">
        <v>19</v>
      </c>
      <c r="V34" s="78">
        <v>19</v>
      </c>
      <c r="W34" s="64">
        <v>17</v>
      </c>
      <c r="X34" s="65">
        <v>18</v>
      </c>
      <c r="Y34" s="65">
        <v>17</v>
      </c>
      <c r="Z34" s="65">
        <v>17</v>
      </c>
      <c r="AA34" s="65">
        <v>17</v>
      </c>
      <c r="AB34" s="66">
        <v>17</v>
      </c>
      <c r="AC34" s="80">
        <v>18</v>
      </c>
      <c r="AD34" s="72">
        <v>18</v>
      </c>
      <c r="AE34" s="72">
        <v>18</v>
      </c>
      <c r="AF34" s="72">
        <v>18</v>
      </c>
      <c r="AG34" s="72">
        <v>18</v>
      </c>
      <c r="AH34" s="72">
        <v>18</v>
      </c>
      <c r="AI34" s="72">
        <v>18</v>
      </c>
      <c r="AJ34" s="81">
        <v>18</v>
      </c>
      <c r="AK34" s="75">
        <v>20</v>
      </c>
      <c r="AL34" s="79">
        <v>20</v>
      </c>
      <c r="AM34" s="79">
        <v>20</v>
      </c>
      <c r="AN34" s="79">
        <v>20</v>
      </c>
      <c r="AO34" s="76">
        <v>20</v>
      </c>
    </row>
    <row r="35" spans="1:41" ht="12.75">
      <c r="A35" s="32">
        <v>30</v>
      </c>
      <c r="B35" s="32">
        <v>115</v>
      </c>
      <c r="C35" s="32" t="s">
        <v>456</v>
      </c>
      <c r="D35" s="33">
        <v>34946</v>
      </c>
      <c r="E35" s="32" t="s">
        <v>454</v>
      </c>
      <c r="F35" s="31">
        <f t="shared" si="1"/>
        <v>770</v>
      </c>
      <c r="G35" s="34">
        <f t="shared" si="0"/>
        <v>1200</v>
      </c>
      <c r="H35" s="75">
        <v>24</v>
      </c>
      <c r="I35" s="79">
        <v>24</v>
      </c>
      <c r="J35" s="79">
        <v>24</v>
      </c>
      <c r="K35" s="79">
        <v>24</v>
      </c>
      <c r="L35" s="76">
        <v>24</v>
      </c>
      <c r="M35" s="77">
        <v>86</v>
      </c>
      <c r="N35" s="74">
        <v>86</v>
      </c>
      <c r="O35" s="74">
        <v>86</v>
      </c>
      <c r="P35" s="74">
        <v>86</v>
      </c>
      <c r="Q35" s="74">
        <v>86</v>
      </c>
      <c r="R35" s="74">
        <v>86</v>
      </c>
      <c r="S35" s="74">
        <v>86</v>
      </c>
      <c r="T35" s="78">
        <v>86</v>
      </c>
      <c r="U35" s="77">
        <v>19</v>
      </c>
      <c r="V35" s="78">
        <v>19</v>
      </c>
      <c r="W35" s="64">
        <v>18</v>
      </c>
      <c r="X35" s="65">
        <v>17</v>
      </c>
      <c r="Y35" s="65">
        <v>18</v>
      </c>
      <c r="Z35" s="79">
        <v>19</v>
      </c>
      <c r="AA35" s="79">
        <v>19</v>
      </c>
      <c r="AB35" s="76">
        <v>19</v>
      </c>
      <c r="AC35" s="80">
        <v>18</v>
      </c>
      <c r="AD35" s="72">
        <v>18</v>
      </c>
      <c r="AE35" s="72">
        <v>18</v>
      </c>
      <c r="AF35" s="72">
        <v>18</v>
      </c>
      <c r="AG35" s="72">
        <v>18</v>
      </c>
      <c r="AH35" s="72">
        <v>18</v>
      </c>
      <c r="AI35" s="72">
        <v>18</v>
      </c>
      <c r="AJ35" s="81">
        <v>18</v>
      </c>
      <c r="AK35" s="75">
        <v>20</v>
      </c>
      <c r="AL35" s="79">
        <v>20</v>
      </c>
      <c r="AM35" s="79">
        <v>20</v>
      </c>
      <c r="AN35" s="79">
        <v>20</v>
      </c>
      <c r="AO35" s="76">
        <v>20</v>
      </c>
    </row>
    <row r="36" spans="1:41" ht="12.75">
      <c r="A36" s="32">
        <v>31</v>
      </c>
      <c r="B36" s="32">
        <v>1139</v>
      </c>
      <c r="C36" s="32" t="s">
        <v>511</v>
      </c>
      <c r="D36" s="33">
        <v>34241</v>
      </c>
      <c r="E36" s="32" t="s">
        <v>32</v>
      </c>
      <c r="F36" s="31">
        <f t="shared" si="1"/>
        <v>771</v>
      </c>
      <c r="G36" s="34">
        <f t="shared" si="0"/>
        <v>1201</v>
      </c>
      <c r="H36" s="84">
        <v>24</v>
      </c>
      <c r="I36" s="85">
        <v>24</v>
      </c>
      <c r="J36" s="85">
        <v>24</v>
      </c>
      <c r="K36" s="85">
        <v>24</v>
      </c>
      <c r="L36" s="86">
        <v>24</v>
      </c>
      <c r="M36" s="87">
        <v>86</v>
      </c>
      <c r="N36" s="88">
        <v>86</v>
      </c>
      <c r="O36" s="88">
        <v>86</v>
      </c>
      <c r="P36" s="88">
        <v>86</v>
      </c>
      <c r="Q36" s="88">
        <v>86</v>
      </c>
      <c r="R36" s="88">
        <v>86</v>
      </c>
      <c r="S36" s="88">
        <v>86</v>
      </c>
      <c r="T36" s="89">
        <v>86</v>
      </c>
      <c r="U36" s="90">
        <v>18</v>
      </c>
      <c r="V36" s="91">
        <v>17</v>
      </c>
      <c r="W36" s="84">
        <v>19</v>
      </c>
      <c r="X36" s="85">
        <v>19</v>
      </c>
      <c r="Y36" s="85">
        <v>19</v>
      </c>
      <c r="Z36" s="85">
        <v>19</v>
      </c>
      <c r="AA36" s="85">
        <v>19</v>
      </c>
      <c r="AB36" s="86">
        <v>19</v>
      </c>
      <c r="AC36" s="92">
        <v>18</v>
      </c>
      <c r="AD36" s="93">
        <v>18</v>
      </c>
      <c r="AE36" s="93">
        <v>18</v>
      </c>
      <c r="AF36" s="93">
        <v>18</v>
      </c>
      <c r="AG36" s="93">
        <v>18</v>
      </c>
      <c r="AH36" s="93">
        <v>18</v>
      </c>
      <c r="AI36" s="93">
        <v>18</v>
      </c>
      <c r="AJ36" s="94">
        <v>18</v>
      </c>
      <c r="AK36" s="84">
        <v>20</v>
      </c>
      <c r="AL36" s="85">
        <v>20</v>
      </c>
      <c r="AM36" s="85">
        <v>20</v>
      </c>
      <c r="AN36" s="85">
        <v>20</v>
      </c>
      <c r="AO36" s="86">
        <v>20</v>
      </c>
    </row>
    <row r="37" spans="1:41" ht="12.75">
      <c r="A37" s="25"/>
      <c r="B37" s="25"/>
      <c r="C37" s="25"/>
      <c r="D37" s="35"/>
      <c r="E37" s="25"/>
      <c r="F37" s="36"/>
      <c r="G37" s="23"/>
      <c r="H37" s="95"/>
      <c r="I37" s="95"/>
      <c r="J37" s="95"/>
      <c r="K37" s="95"/>
      <c r="L37" s="95"/>
      <c r="M37" s="96"/>
      <c r="N37" s="96"/>
      <c r="O37" s="96"/>
      <c r="P37" s="96"/>
      <c r="Q37" s="96"/>
      <c r="R37" s="96"/>
      <c r="S37" s="96"/>
      <c r="T37" s="96"/>
      <c r="U37" s="97"/>
      <c r="V37" s="97"/>
      <c r="W37" s="95"/>
      <c r="X37" s="95"/>
      <c r="Y37" s="95"/>
      <c r="Z37" s="95"/>
      <c r="AA37" s="95"/>
      <c r="AB37" s="95"/>
      <c r="AC37" s="98"/>
      <c r="AD37" s="98"/>
      <c r="AE37" s="98"/>
      <c r="AF37" s="98"/>
      <c r="AG37" s="98"/>
      <c r="AH37" s="98"/>
      <c r="AI37" s="98"/>
      <c r="AJ37" s="98"/>
      <c r="AK37" s="27"/>
      <c r="AL37" s="27"/>
      <c r="AM37" s="27"/>
      <c r="AN37" s="27"/>
      <c r="AO37" s="27"/>
    </row>
    <row r="38" spans="1:49" s="24" customFormat="1" ht="12.75">
      <c r="A38" s="25"/>
      <c r="B38" s="25"/>
      <c r="C38" s="25"/>
      <c r="D38" s="25"/>
      <c r="E38" s="25"/>
      <c r="F38" s="25"/>
      <c r="G38" s="2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Q38" s="25"/>
      <c r="AR38" s="25"/>
      <c r="AS38" s="25"/>
      <c r="AT38" s="25"/>
      <c r="AU38" s="25"/>
      <c r="AV38" s="25"/>
      <c r="AW38" s="25"/>
    </row>
    <row r="39" spans="1:49" s="24" customFormat="1" ht="8.25">
      <c r="A39" s="25"/>
      <c r="B39" s="25"/>
      <c r="C39" s="25"/>
      <c r="D39" s="25"/>
      <c r="E39" s="25"/>
      <c r="F39" s="25"/>
      <c r="G39" s="25"/>
      <c r="AQ39" s="25"/>
      <c r="AR39" s="25"/>
      <c r="AS39" s="25"/>
      <c r="AT39" s="25"/>
      <c r="AU39" s="25"/>
      <c r="AV39" s="25"/>
      <c r="AW39" s="25"/>
    </row>
    <row r="40" spans="1:5" ht="12.75">
      <c r="A40" s="32"/>
      <c r="B40" s="99" t="s">
        <v>543</v>
      </c>
      <c r="C40" s="32"/>
      <c r="D40" s="32"/>
      <c r="E40" s="32"/>
    </row>
    <row r="41" spans="1:5" ht="12.75">
      <c r="A41" s="32">
        <v>1</v>
      </c>
      <c r="B41" s="32">
        <v>1175</v>
      </c>
      <c r="C41" s="32" t="s">
        <v>6</v>
      </c>
      <c r="D41" s="33">
        <v>32618</v>
      </c>
      <c r="E41" s="32" t="s">
        <v>29</v>
      </c>
    </row>
    <row r="42" spans="1:5" ht="12.75">
      <c r="A42" s="32">
        <v>2</v>
      </c>
      <c r="B42" s="32">
        <v>1177</v>
      </c>
      <c r="C42" s="32" t="s">
        <v>7</v>
      </c>
      <c r="D42" s="33">
        <v>32194</v>
      </c>
      <c r="E42" s="32" t="s">
        <v>30</v>
      </c>
    </row>
    <row r="43" spans="1:5" ht="12.75">
      <c r="A43" s="32">
        <v>3</v>
      </c>
      <c r="B43" s="32">
        <v>1164</v>
      </c>
      <c r="C43" s="32" t="s">
        <v>9</v>
      </c>
      <c r="D43" s="33">
        <v>34472</v>
      </c>
      <c r="E43" s="32" t="s">
        <v>32</v>
      </c>
    </row>
    <row r="44" spans="1:5" ht="12.75">
      <c r="A44" s="32">
        <v>4</v>
      </c>
      <c r="B44" s="32">
        <v>1173</v>
      </c>
      <c r="C44" s="32" t="s">
        <v>10</v>
      </c>
      <c r="D44" s="33">
        <v>34472</v>
      </c>
      <c r="E44" s="32" t="s">
        <v>32</v>
      </c>
    </row>
    <row r="45" spans="1:5" ht="12.75">
      <c r="A45" s="32">
        <v>5</v>
      </c>
      <c r="B45" s="32">
        <v>1150</v>
      </c>
      <c r="C45" s="32" t="s">
        <v>13</v>
      </c>
      <c r="D45" s="33">
        <v>33567</v>
      </c>
      <c r="E45" s="32" t="s">
        <v>30</v>
      </c>
    </row>
    <row r="46" spans="1:49" s="24" customFormat="1" ht="12.75">
      <c r="A46" s="32"/>
      <c r="B46" s="32"/>
      <c r="C46" s="32"/>
      <c r="D46" s="32"/>
      <c r="E46" s="32"/>
      <c r="AQ46" s="25"/>
      <c r="AR46" s="25"/>
      <c r="AS46" s="25"/>
      <c r="AT46" s="25"/>
      <c r="AU46" s="25"/>
      <c r="AV46" s="25"/>
      <c r="AW46" s="25"/>
    </row>
    <row r="47" spans="1:5" ht="12.75">
      <c r="A47" s="32"/>
      <c r="B47" s="99" t="s">
        <v>544</v>
      </c>
      <c r="C47" s="32"/>
      <c r="D47" s="32"/>
      <c r="E47" s="32"/>
    </row>
    <row r="48" spans="1:5" ht="12.75">
      <c r="A48" s="32">
        <v>1</v>
      </c>
      <c r="B48" s="32">
        <v>1189</v>
      </c>
      <c r="C48" s="32" t="s">
        <v>8</v>
      </c>
      <c r="D48" s="33">
        <v>32807</v>
      </c>
      <c r="E48" s="32" t="s">
        <v>31</v>
      </c>
    </row>
    <row r="49" spans="1:5" ht="12.75">
      <c r="A49" s="32">
        <v>2</v>
      </c>
      <c r="B49" s="32">
        <v>1063</v>
      </c>
      <c r="C49" s="32" t="s">
        <v>17</v>
      </c>
      <c r="D49" s="33">
        <v>30267</v>
      </c>
      <c r="E49" s="32" t="s">
        <v>30</v>
      </c>
    </row>
    <row r="50" spans="1:5" ht="12.75">
      <c r="A50" s="32">
        <v>3</v>
      </c>
      <c r="B50" s="32">
        <v>1179</v>
      </c>
      <c r="C50" s="32" t="s">
        <v>55</v>
      </c>
      <c r="D50" s="33">
        <v>34027</v>
      </c>
      <c r="E50" s="32" t="s">
        <v>30</v>
      </c>
    </row>
    <row r="51" spans="1:5" ht="12.75">
      <c r="A51" s="32">
        <v>4</v>
      </c>
      <c r="B51" s="32">
        <v>1155</v>
      </c>
      <c r="C51" s="32" t="s">
        <v>19</v>
      </c>
      <c r="D51" s="33">
        <v>34130</v>
      </c>
      <c r="E51" s="32" t="s">
        <v>29</v>
      </c>
    </row>
    <row r="52" spans="1:5" ht="12.75">
      <c r="A52" s="32">
        <v>5</v>
      </c>
      <c r="B52" s="32">
        <v>1154</v>
      </c>
      <c r="C52" s="32" t="s">
        <v>22</v>
      </c>
      <c r="D52" s="33">
        <v>34541</v>
      </c>
      <c r="E52" s="32" t="s">
        <v>30</v>
      </c>
    </row>
    <row r="53" spans="1:5" ht="12.75">
      <c r="A53" s="32"/>
      <c r="B53" s="32"/>
      <c r="C53" s="32"/>
      <c r="D53" s="32"/>
      <c r="E53" s="32"/>
    </row>
    <row r="54" spans="1:5" ht="12.75">
      <c r="A54" s="32"/>
      <c r="B54" s="99" t="s">
        <v>545</v>
      </c>
      <c r="C54" s="32"/>
      <c r="D54" s="32"/>
      <c r="E54" s="32"/>
    </row>
    <row r="55" spans="1:5" ht="12.75">
      <c r="A55" s="32">
        <v>1</v>
      </c>
      <c r="B55" s="32">
        <v>1164</v>
      </c>
      <c r="C55" s="32" t="s">
        <v>9</v>
      </c>
      <c r="D55" s="33">
        <v>34472</v>
      </c>
      <c r="E55" s="32" t="s">
        <v>32</v>
      </c>
    </row>
    <row r="56" spans="1:5" ht="12.75">
      <c r="A56" s="32">
        <v>2</v>
      </c>
      <c r="B56" s="32">
        <v>1173</v>
      </c>
      <c r="C56" s="32" t="s">
        <v>10</v>
      </c>
      <c r="D56" s="33">
        <v>34472</v>
      </c>
      <c r="E56" s="32" t="s">
        <v>32</v>
      </c>
    </row>
    <row r="57" spans="1:5" ht="12.75">
      <c r="A57" s="32">
        <v>3</v>
      </c>
      <c r="B57" s="32">
        <v>1150</v>
      </c>
      <c r="C57" s="32" t="s">
        <v>13</v>
      </c>
      <c r="D57" s="33">
        <v>33567</v>
      </c>
      <c r="E57" s="32" t="s">
        <v>30</v>
      </c>
    </row>
    <row r="58" spans="1:5" ht="12.75">
      <c r="A58" s="32">
        <v>4</v>
      </c>
      <c r="B58" s="32">
        <v>1153</v>
      </c>
      <c r="C58" s="32" t="s">
        <v>14</v>
      </c>
      <c r="D58" s="33">
        <v>34239</v>
      </c>
      <c r="E58" s="32" t="s">
        <v>32</v>
      </c>
    </row>
    <row r="59" spans="1:5" ht="12.75">
      <c r="A59" s="32">
        <v>5</v>
      </c>
      <c r="B59" s="32">
        <v>1178</v>
      </c>
      <c r="C59" s="32" t="s">
        <v>16</v>
      </c>
      <c r="D59" s="33">
        <v>34331</v>
      </c>
      <c r="E59" s="32" t="s">
        <v>34</v>
      </c>
    </row>
    <row r="60" spans="1:49" s="24" customFormat="1" ht="12.75">
      <c r="A60" s="32"/>
      <c r="B60" s="32"/>
      <c r="C60" s="32"/>
      <c r="D60" s="32"/>
      <c r="E60" s="32"/>
      <c r="AQ60" s="25"/>
      <c r="AR60" s="25"/>
      <c r="AS60" s="25"/>
      <c r="AT60" s="25"/>
      <c r="AU60" s="25"/>
      <c r="AV60" s="25"/>
      <c r="AW60" s="25"/>
    </row>
    <row r="61" spans="1:5" ht="12.75">
      <c r="A61" s="32"/>
      <c r="B61" s="99" t="s">
        <v>546</v>
      </c>
      <c r="C61" s="32"/>
      <c r="D61" s="32"/>
      <c r="E61" s="32"/>
    </row>
    <row r="62" spans="1:5" ht="12.75">
      <c r="A62" s="32">
        <v>1</v>
      </c>
      <c r="B62" s="32">
        <v>1179</v>
      </c>
      <c r="C62" s="32" t="s">
        <v>55</v>
      </c>
      <c r="D62" s="33">
        <v>34027</v>
      </c>
      <c r="E62" s="32" t="s">
        <v>30</v>
      </c>
    </row>
    <row r="63" spans="1:5" ht="12.75">
      <c r="A63" s="32">
        <v>2</v>
      </c>
      <c r="B63" s="32">
        <v>1155</v>
      </c>
      <c r="C63" s="32" t="s">
        <v>19</v>
      </c>
      <c r="D63" s="33">
        <v>34130</v>
      </c>
      <c r="E63" s="32" t="s">
        <v>29</v>
      </c>
    </row>
    <row r="64" spans="1:5" ht="12.75">
      <c r="A64" s="32">
        <v>3</v>
      </c>
      <c r="B64" s="32">
        <v>1154</v>
      </c>
      <c r="C64" s="32" t="s">
        <v>22</v>
      </c>
      <c r="D64" s="33">
        <v>34541</v>
      </c>
      <c r="E64" s="32" t="s">
        <v>30</v>
      </c>
    </row>
    <row r="65" spans="1:5" ht="12.75">
      <c r="A65" s="32">
        <v>4</v>
      </c>
      <c r="B65" s="32">
        <v>1130</v>
      </c>
      <c r="C65" s="32" t="s">
        <v>26</v>
      </c>
      <c r="D65" s="33">
        <v>34695</v>
      </c>
      <c r="E65" s="32" t="s">
        <v>35</v>
      </c>
    </row>
    <row r="66" spans="1:5" ht="12.75">
      <c r="A66" s="32">
        <v>5</v>
      </c>
      <c r="B66" s="32">
        <v>1060</v>
      </c>
      <c r="C66" s="32" t="s">
        <v>28</v>
      </c>
      <c r="D66" s="33">
        <v>27178</v>
      </c>
      <c r="E66" s="32" t="s">
        <v>36</v>
      </c>
    </row>
    <row r="67" spans="1:5" ht="12.75">
      <c r="A67" s="25"/>
      <c r="B67" s="25"/>
      <c r="C67" s="29"/>
      <c r="D67" s="22"/>
      <c r="E67" s="22"/>
    </row>
    <row r="68" spans="1:5" ht="12.75">
      <c r="A68" s="25"/>
      <c r="B68" s="25"/>
      <c r="C68" s="29"/>
      <c r="D68" s="22"/>
      <c r="E68" s="22"/>
    </row>
  </sheetData>
  <sheetProtection/>
  <hyperlinks>
    <hyperlink ref="J3" location="'1 RN Lecco'!A1" display="LECCO"/>
    <hyperlink ref="P3" location="'2 RN Torbole'!A1" display="TORBOLE"/>
    <hyperlink ref="Y3" location="'4 RN Cecina'!A1" display="CECINA"/>
    <hyperlink ref="AF3" location="'5 RN Quercianella'!A1" display="QUERCIANELLA"/>
    <hyperlink ref="AM3" location="'6 RN Muggia'!A1" display="MUGGIA"/>
    <hyperlink ref="U3" location="'3 RN Pto SGiorgio'!A1" display="P. SGiorgio"/>
  </hyperlinks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26.7109375" style="0" bestFit="1" customWidth="1"/>
    <col min="4" max="4" width="10.140625" style="0" bestFit="1" customWidth="1"/>
    <col min="5" max="5" width="17.8515625" style="0" bestFit="1" customWidth="1"/>
    <col min="7" max="11" width="4.00390625" style="0" customWidth="1"/>
  </cols>
  <sheetData>
    <row r="1" ht="12.75">
      <c r="A1" s="1" t="s">
        <v>0</v>
      </c>
    </row>
    <row r="2" ht="12.75">
      <c r="A2" s="1" t="s">
        <v>1</v>
      </c>
    </row>
    <row r="3" spans="1:4" ht="12.75">
      <c r="A3" t="s">
        <v>2</v>
      </c>
      <c r="D3" t="s">
        <v>49</v>
      </c>
    </row>
    <row r="5" spans="1:11" ht="12.75">
      <c r="A5" s="1" t="s">
        <v>3</v>
      </c>
      <c r="B5" s="1" t="s">
        <v>4</v>
      </c>
      <c r="C5" s="1" t="s">
        <v>5</v>
      </c>
      <c r="D5" s="1" t="s">
        <v>47</v>
      </c>
      <c r="E5" s="1" t="s">
        <v>48</v>
      </c>
      <c r="F5" s="4" t="s">
        <v>46</v>
      </c>
      <c r="G5" t="s">
        <v>41</v>
      </c>
      <c r="H5" t="s">
        <v>42</v>
      </c>
      <c r="I5" t="s">
        <v>43</v>
      </c>
      <c r="J5" t="s">
        <v>44</v>
      </c>
      <c r="K5" t="s">
        <v>45</v>
      </c>
    </row>
    <row r="6" spans="1:11" ht="12.75">
      <c r="A6">
        <v>1</v>
      </c>
      <c r="B6">
        <v>1175</v>
      </c>
      <c r="C6" t="s">
        <v>6</v>
      </c>
      <c r="D6" s="2">
        <v>32618</v>
      </c>
      <c r="E6" t="s">
        <v>29</v>
      </c>
      <c r="F6" s="4">
        <v>8</v>
      </c>
      <c r="G6" s="3">
        <v>6</v>
      </c>
      <c r="H6" s="3">
        <v>1</v>
      </c>
      <c r="I6" s="3">
        <v>2</v>
      </c>
      <c r="J6" s="3">
        <v>3</v>
      </c>
      <c r="K6" s="3">
        <v>2</v>
      </c>
    </row>
    <row r="7" spans="1:11" ht="12.75">
      <c r="A7">
        <v>2</v>
      </c>
      <c r="B7">
        <v>1177</v>
      </c>
      <c r="C7" t="s">
        <v>7</v>
      </c>
      <c r="D7" s="2">
        <v>32194</v>
      </c>
      <c r="E7" t="s">
        <v>30</v>
      </c>
      <c r="F7" s="4">
        <v>10</v>
      </c>
      <c r="G7" s="3">
        <v>1</v>
      </c>
      <c r="H7" s="3">
        <v>6</v>
      </c>
      <c r="I7" s="3">
        <v>1</v>
      </c>
      <c r="J7" s="3">
        <v>2</v>
      </c>
      <c r="K7" s="3">
        <v>10</v>
      </c>
    </row>
    <row r="8" spans="1:11" ht="12.75">
      <c r="A8">
        <v>3</v>
      </c>
      <c r="B8">
        <v>11801</v>
      </c>
      <c r="C8" t="s">
        <v>8</v>
      </c>
      <c r="D8" s="2">
        <v>32807</v>
      </c>
      <c r="E8" t="s">
        <v>31</v>
      </c>
      <c r="F8" s="4">
        <v>11</v>
      </c>
      <c r="G8" s="3">
        <v>2</v>
      </c>
      <c r="H8" s="3">
        <v>4</v>
      </c>
      <c r="I8" s="3">
        <v>4</v>
      </c>
      <c r="J8" s="3">
        <v>1</v>
      </c>
      <c r="K8" s="3">
        <v>4</v>
      </c>
    </row>
    <row r="9" spans="1:11" ht="12.75">
      <c r="A9">
        <v>4</v>
      </c>
      <c r="B9">
        <v>1164</v>
      </c>
      <c r="C9" t="s">
        <v>9</v>
      </c>
      <c r="D9" s="2">
        <v>34472</v>
      </c>
      <c r="E9" t="s">
        <v>32</v>
      </c>
      <c r="F9" s="4">
        <v>13</v>
      </c>
      <c r="G9" s="3">
        <v>4</v>
      </c>
      <c r="H9" s="3">
        <v>5</v>
      </c>
      <c r="I9" s="3">
        <v>3</v>
      </c>
      <c r="J9" s="3">
        <v>8</v>
      </c>
      <c r="K9" s="3">
        <v>1</v>
      </c>
    </row>
    <row r="10" spans="1:11" ht="12.75">
      <c r="A10">
        <v>5</v>
      </c>
      <c r="B10">
        <v>1173</v>
      </c>
      <c r="C10" t="s">
        <v>10</v>
      </c>
      <c r="D10" s="2">
        <v>34472</v>
      </c>
      <c r="E10" t="s">
        <v>32</v>
      </c>
      <c r="F10" s="4">
        <v>19</v>
      </c>
      <c r="G10" s="3">
        <v>5</v>
      </c>
      <c r="H10" s="3">
        <v>2</v>
      </c>
      <c r="I10" s="3">
        <v>8</v>
      </c>
      <c r="J10" s="3">
        <v>6</v>
      </c>
      <c r="K10" s="3">
        <v>6</v>
      </c>
    </row>
    <row r="11" spans="1:11" ht="12.75">
      <c r="A11">
        <v>6</v>
      </c>
      <c r="B11">
        <v>1087</v>
      </c>
      <c r="C11" t="s">
        <v>11</v>
      </c>
      <c r="D11" s="2">
        <v>22436</v>
      </c>
      <c r="E11" t="s">
        <v>33</v>
      </c>
      <c r="F11" s="4">
        <v>22</v>
      </c>
      <c r="G11" s="3">
        <v>7</v>
      </c>
      <c r="H11" s="3">
        <v>3</v>
      </c>
      <c r="I11" s="3" t="s">
        <v>37</v>
      </c>
      <c r="J11" s="3">
        <v>7</v>
      </c>
      <c r="K11" s="3">
        <v>5</v>
      </c>
    </row>
    <row r="12" spans="1:11" ht="12.75">
      <c r="A12">
        <v>7</v>
      </c>
      <c r="B12">
        <v>1165</v>
      </c>
      <c r="C12" t="s">
        <v>12</v>
      </c>
      <c r="D12" s="2">
        <v>34088</v>
      </c>
      <c r="E12" t="s">
        <v>30</v>
      </c>
      <c r="F12" s="4">
        <v>30</v>
      </c>
      <c r="G12" s="3">
        <v>3</v>
      </c>
      <c r="H12" s="3">
        <v>11</v>
      </c>
      <c r="I12" s="3">
        <v>6</v>
      </c>
      <c r="J12" s="3">
        <v>10</v>
      </c>
      <c r="K12" s="3" t="s">
        <v>38</v>
      </c>
    </row>
    <row r="13" spans="1:11" ht="12.75">
      <c r="A13">
        <v>8</v>
      </c>
      <c r="B13">
        <v>1150</v>
      </c>
      <c r="C13" t="s">
        <v>13</v>
      </c>
      <c r="D13" s="2">
        <v>33567</v>
      </c>
      <c r="E13" t="s">
        <v>30</v>
      </c>
      <c r="F13" s="4">
        <v>31</v>
      </c>
      <c r="G13" s="3">
        <v>8</v>
      </c>
      <c r="H13" s="3">
        <v>15</v>
      </c>
      <c r="I13" s="3">
        <v>7</v>
      </c>
      <c r="J13" s="3">
        <v>5</v>
      </c>
      <c r="K13" s="3">
        <v>11</v>
      </c>
    </row>
    <row r="14" spans="1:11" ht="12.75">
      <c r="A14">
        <v>9</v>
      </c>
      <c r="B14">
        <v>1153</v>
      </c>
      <c r="C14" t="s">
        <v>14</v>
      </c>
      <c r="D14" s="2">
        <v>34239</v>
      </c>
      <c r="E14" t="s">
        <v>32</v>
      </c>
      <c r="F14" s="4">
        <v>36</v>
      </c>
      <c r="G14" s="3">
        <v>14</v>
      </c>
      <c r="H14" s="3">
        <v>7</v>
      </c>
      <c r="I14" s="3">
        <v>11</v>
      </c>
      <c r="J14" s="3">
        <v>11</v>
      </c>
      <c r="K14" s="3">
        <v>7</v>
      </c>
    </row>
    <row r="15" spans="1:11" ht="12.75">
      <c r="A15">
        <v>10</v>
      </c>
      <c r="B15">
        <v>1180</v>
      </c>
      <c r="C15" t="s">
        <v>15</v>
      </c>
      <c r="D15" s="2">
        <v>34284</v>
      </c>
      <c r="E15" t="s">
        <v>34</v>
      </c>
      <c r="F15" s="4">
        <v>41</v>
      </c>
      <c r="G15" s="3" t="s">
        <v>38</v>
      </c>
      <c r="H15" s="3" t="s">
        <v>38</v>
      </c>
      <c r="I15" s="3">
        <v>5</v>
      </c>
      <c r="J15" s="3">
        <v>9</v>
      </c>
      <c r="K15" s="3">
        <v>3</v>
      </c>
    </row>
    <row r="16" spans="1:11" ht="12.75">
      <c r="A16">
        <v>11</v>
      </c>
      <c r="B16">
        <v>1178</v>
      </c>
      <c r="C16" t="s">
        <v>16</v>
      </c>
      <c r="D16" s="2">
        <v>34331</v>
      </c>
      <c r="E16" t="s">
        <v>34</v>
      </c>
      <c r="F16" s="4">
        <v>41</v>
      </c>
      <c r="G16" s="3">
        <v>11</v>
      </c>
      <c r="H16" s="3">
        <v>9</v>
      </c>
      <c r="I16" s="3">
        <v>13</v>
      </c>
      <c r="J16" s="3">
        <v>13</v>
      </c>
      <c r="K16" s="3">
        <v>8</v>
      </c>
    </row>
    <row r="17" spans="1:11" ht="12.75">
      <c r="A17">
        <v>12</v>
      </c>
      <c r="B17">
        <v>1063</v>
      </c>
      <c r="C17" t="s">
        <v>17</v>
      </c>
      <c r="D17" s="2">
        <v>30267</v>
      </c>
      <c r="E17" t="s">
        <v>30</v>
      </c>
      <c r="F17" s="4">
        <v>43</v>
      </c>
      <c r="G17" s="3">
        <v>10</v>
      </c>
      <c r="H17" s="3">
        <v>12</v>
      </c>
      <c r="I17" s="3">
        <v>9</v>
      </c>
      <c r="J17" s="3">
        <v>12</v>
      </c>
      <c r="K17" s="3">
        <v>12</v>
      </c>
    </row>
    <row r="18" spans="1:11" ht="12.75">
      <c r="A18">
        <v>13</v>
      </c>
      <c r="B18">
        <v>1174</v>
      </c>
      <c r="C18" t="s">
        <v>18</v>
      </c>
      <c r="D18" s="2">
        <v>35194</v>
      </c>
      <c r="E18" t="s">
        <v>34</v>
      </c>
      <c r="F18" s="4">
        <v>45</v>
      </c>
      <c r="G18" s="3">
        <v>9</v>
      </c>
      <c r="H18" s="3">
        <v>13</v>
      </c>
      <c r="I18" s="3">
        <v>14</v>
      </c>
      <c r="J18" s="3">
        <v>17</v>
      </c>
      <c r="K18" s="3">
        <v>9</v>
      </c>
    </row>
    <row r="19" spans="1:11" ht="12.75">
      <c r="A19">
        <v>14</v>
      </c>
      <c r="B19">
        <v>1155</v>
      </c>
      <c r="C19" t="s">
        <v>19</v>
      </c>
      <c r="D19" s="2">
        <v>34130</v>
      </c>
      <c r="E19" t="s">
        <v>29</v>
      </c>
      <c r="F19" s="4">
        <v>46</v>
      </c>
      <c r="G19" s="3">
        <v>12</v>
      </c>
      <c r="H19" s="3">
        <v>8</v>
      </c>
      <c r="I19" s="3">
        <v>12</v>
      </c>
      <c r="J19" s="3">
        <v>14</v>
      </c>
      <c r="K19" s="3">
        <v>15</v>
      </c>
    </row>
    <row r="20" spans="1:11" ht="12.75">
      <c r="A20">
        <v>15</v>
      </c>
      <c r="B20">
        <v>1148</v>
      </c>
      <c r="C20" t="s">
        <v>20</v>
      </c>
      <c r="D20" s="2">
        <v>33586</v>
      </c>
      <c r="E20" t="s">
        <v>30</v>
      </c>
      <c r="F20" s="4">
        <v>52</v>
      </c>
      <c r="G20" s="3" t="s">
        <v>38</v>
      </c>
      <c r="H20" s="3" t="s">
        <v>38</v>
      </c>
      <c r="I20" s="3">
        <v>10</v>
      </c>
      <c r="J20" s="3">
        <v>4</v>
      </c>
      <c r="K20" s="3">
        <v>14</v>
      </c>
    </row>
    <row r="21" spans="1:11" ht="12.75">
      <c r="A21">
        <v>16</v>
      </c>
      <c r="B21">
        <v>115</v>
      </c>
      <c r="C21" t="s">
        <v>21</v>
      </c>
      <c r="D21" s="2">
        <v>35005</v>
      </c>
      <c r="E21" t="s">
        <v>34</v>
      </c>
      <c r="F21" s="4">
        <v>53</v>
      </c>
      <c r="G21" s="3">
        <v>16</v>
      </c>
      <c r="H21" s="3">
        <v>10</v>
      </c>
      <c r="I21" s="3">
        <v>15</v>
      </c>
      <c r="J21" s="3">
        <v>15</v>
      </c>
      <c r="K21" s="3">
        <v>13</v>
      </c>
    </row>
    <row r="22" spans="1:11" ht="12.75">
      <c r="A22">
        <v>17</v>
      </c>
      <c r="B22">
        <v>1154</v>
      </c>
      <c r="C22" t="s">
        <v>22</v>
      </c>
      <c r="D22" s="2">
        <v>34541</v>
      </c>
      <c r="E22" t="s">
        <v>30</v>
      </c>
      <c r="F22" s="4">
        <v>61</v>
      </c>
      <c r="G22" s="3">
        <v>13</v>
      </c>
      <c r="H22" s="3">
        <v>16</v>
      </c>
      <c r="I22" s="3">
        <v>16</v>
      </c>
      <c r="J22" s="3">
        <v>16</v>
      </c>
      <c r="K22" s="3">
        <v>17</v>
      </c>
    </row>
    <row r="23" spans="1:11" ht="12.75">
      <c r="A23">
        <v>18</v>
      </c>
      <c r="B23">
        <v>1179</v>
      </c>
      <c r="C23" t="s">
        <v>23</v>
      </c>
      <c r="D23" s="2">
        <v>34027</v>
      </c>
      <c r="E23" t="s">
        <v>30</v>
      </c>
      <c r="F23" s="4">
        <v>66</v>
      </c>
      <c r="G23" s="3">
        <v>15</v>
      </c>
      <c r="H23" s="3">
        <v>14</v>
      </c>
      <c r="I23" s="3">
        <v>18</v>
      </c>
      <c r="J23" s="3">
        <v>19</v>
      </c>
      <c r="K23" s="3">
        <v>19</v>
      </c>
    </row>
    <row r="24" spans="1:11" ht="12.75">
      <c r="A24">
        <v>19</v>
      </c>
      <c r="B24">
        <v>997</v>
      </c>
      <c r="C24" t="s">
        <v>24</v>
      </c>
      <c r="D24" s="2">
        <v>28493</v>
      </c>
      <c r="E24" t="s">
        <v>32</v>
      </c>
      <c r="F24" s="4">
        <v>71</v>
      </c>
      <c r="G24" s="3">
        <v>18</v>
      </c>
      <c r="H24" s="3">
        <v>18</v>
      </c>
      <c r="I24" s="3">
        <v>17</v>
      </c>
      <c r="J24" s="3">
        <v>18</v>
      </c>
      <c r="K24" s="3">
        <v>18</v>
      </c>
    </row>
    <row r="25" spans="1:11" ht="12.75">
      <c r="A25">
        <v>20</v>
      </c>
      <c r="B25">
        <v>1157</v>
      </c>
      <c r="C25" t="s">
        <v>25</v>
      </c>
      <c r="D25" s="2">
        <v>35061</v>
      </c>
      <c r="E25" t="s">
        <v>30</v>
      </c>
      <c r="F25" s="4">
        <v>78</v>
      </c>
      <c r="G25" s="3">
        <v>19</v>
      </c>
      <c r="H25" s="3">
        <v>19</v>
      </c>
      <c r="I25" s="3">
        <v>20</v>
      </c>
      <c r="J25" s="3" t="s">
        <v>37</v>
      </c>
      <c r="K25" s="3">
        <v>20</v>
      </c>
    </row>
    <row r="26" spans="1:11" ht="12.75">
      <c r="A26">
        <v>21</v>
      </c>
      <c r="B26">
        <v>1130</v>
      </c>
      <c r="C26" t="s">
        <v>26</v>
      </c>
      <c r="E26" t="s">
        <v>35</v>
      </c>
      <c r="F26" s="4">
        <v>79</v>
      </c>
      <c r="G26" s="3" t="s">
        <v>39</v>
      </c>
      <c r="H26" s="3" t="s">
        <v>39</v>
      </c>
      <c r="I26" s="3">
        <v>19</v>
      </c>
      <c r="J26" s="3">
        <v>20</v>
      </c>
      <c r="K26" s="3">
        <v>16</v>
      </c>
    </row>
    <row r="27" spans="1:11" ht="12.75">
      <c r="A27">
        <v>22</v>
      </c>
      <c r="B27">
        <v>1051</v>
      </c>
      <c r="C27" t="s">
        <v>27</v>
      </c>
      <c r="D27" s="2">
        <v>27178</v>
      </c>
      <c r="E27" t="s">
        <v>36</v>
      </c>
      <c r="F27" s="4">
        <v>82</v>
      </c>
      <c r="G27" s="3">
        <v>17</v>
      </c>
      <c r="H27" s="3">
        <v>17</v>
      </c>
      <c r="I27" s="3" t="s">
        <v>38</v>
      </c>
      <c r="J27" s="3" t="s">
        <v>38</v>
      </c>
      <c r="K27" s="3" t="s">
        <v>38</v>
      </c>
    </row>
    <row r="28" spans="1:11" ht="12.75">
      <c r="A28">
        <v>23</v>
      </c>
      <c r="B28">
        <v>1060</v>
      </c>
      <c r="C28" t="s">
        <v>28</v>
      </c>
      <c r="D28" s="2">
        <v>35313</v>
      </c>
      <c r="E28" t="s">
        <v>30</v>
      </c>
      <c r="F28" s="4">
        <v>92</v>
      </c>
      <c r="G28" s="3">
        <v>20</v>
      </c>
      <c r="H28" s="3" t="s">
        <v>40</v>
      </c>
      <c r="I28" s="3" t="s">
        <v>37</v>
      </c>
      <c r="J28" s="3" t="s">
        <v>37</v>
      </c>
      <c r="K28" s="3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5"/>
  <sheetViews>
    <sheetView zoomScalePageLayoutView="0" workbookViewId="0" topLeftCell="A142">
      <selection activeCell="A1" sqref="A1"/>
    </sheetView>
  </sheetViews>
  <sheetFormatPr defaultColWidth="9.140625" defaultRowHeight="12.75"/>
  <cols>
    <col min="1" max="1" width="3.57421875" style="0" customWidth="1"/>
    <col min="2" max="2" width="8.140625" style="0" customWidth="1"/>
    <col min="3" max="3" width="60.140625" style="0" customWidth="1"/>
    <col min="4" max="4" width="5.00390625" style="0" customWidth="1"/>
    <col min="5" max="5" width="4.7109375" style="0" customWidth="1"/>
    <col min="6" max="6" width="3.57421875" style="0" customWidth="1"/>
    <col min="7" max="12" width="4.7109375" style="0" customWidth="1"/>
  </cols>
  <sheetData>
    <row r="1" ht="15">
      <c r="A1" s="14" t="s">
        <v>91</v>
      </c>
    </row>
    <row r="2" ht="12.75">
      <c r="A2" s="10"/>
    </row>
    <row r="3" ht="12.75">
      <c r="A3" s="15" t="s">
        <v>92</v>
      </c>
    </row>
    <row r="4" ht="12.75">
      <c r="A4" s="15" t="s">
        <v>93</v>
      </c>
    </row>
    <row r="5" ht="12.75">
      <c r="A5" s="15" t="s">
        <v>92</v>
      </c>
    </row>
    <row r="6" ht="12.75">
      <c r="A6" s="10"/>
    </row>
    <row r="7" spans="1:12" ht="12.75">
      <c r="A7" s="16" t="s">
        <v>71</v>
      </c>
      <c r="B7" s="16" t="s">
        <v>4</v>
      </c>
      <c r="C7" s="16" t="s">
        <v>5</v>
      </c>
      <c r="D7" s="16" t="s">
        <v>72</v>
      </c>
      <c r="E7" s="16">
        <v>1</v>
      </c>
      <c r="F7" s="16">
        <v>2</v>
      </c>
      <c r="G7" s="16">
        <v>3</v>
      </c>
      <c r="H7" s="16">
        <v>4</v>
      </c>
      <c r="I7" s="16">
        <v>5</v>
      </c>
      <c r="J7" s="16">
        <v>6</v>
      </c>
      <c r="K7" s="16">
        <v>7</v>
      </c>
      <c r="L7" s="16">
        <v>8</v>
      </c>
    </row>
    <row r="8" spans="1:12" ht="12.75">
      <c r="A8" s="17">
        <v>1</v>
      </c>
      <c r="B8" s="17" t="s">
        <v>94</v>
      </c>
      <c r="C8" s="17" t="s">
        <v>95</v>
      </c>
      <c r="D8" s="17">
        <v>12</v>
      </c>
      <c r="E8" s="17">
        <v>1</v>
      </c>
      <c r="F8" s="17">
        <v>1</v>
      </c>
      <c r="G8" s="17">
        <v>1</v>
      </c>
      <c r="H8" s="17">
        <v>2</v>
      </c>
      <c r="I8" s="17">
        <v>2</v>
      </c>
      <c r="J8" s="17">
        <v>-4</v>
      </c>
      <c r="K8" s="17">
        <v>4</v>
      </c>
      <c r="L8" s="17">
        <v>1</v>
      </c>
    </row>
    <row r="9" spans="1:12" ht="12.75">
      <c r="A9" s="18">
        <v>2</v>
      </c>
      <c r="B9" s="18" t="s">
        <v>96</v>
      </c>
      <c r="C9" s="18" t="s">
        <v>97</v>
      </c>
      <c r="D9" s="18">
        <v>18</v>
      </c>
      <c r="E9" s="18">
        <v>2</v>
      </c>
      <c r="F9" s="18">
        <v>3</v>
      </c>
      <c r="G9" s="18">
        <v>4</v>
      </c>
      <c r="H9" s="18">
        <v>4</v>
      </c>
      <c r="I9" s="18">
        <v>1</v>
      </c>
      <c r="J9" s="18">
        <v>2</v>
      </c>
      <c r="K9" s="18">
        <v>-6</v>
      </c>
      <c r="L9" s="18">
        <v>2</v>
      </c>
    </row>
    <row r="10" spans="1:12" ht="12.75">
      <c r="A10" s="17">
        <v>3</v>
      </c>
      <c r="B10" s="17" t="s">
        <v>98</v>
      </c>
      <c r="C10" s="17" t="s">
        <v>99</v>
      </c>
      <c r="D10" s="17">
        <v>19</v>
      </c>
      <c r="E10" s="17">
        <v>1</v>
      </c>
      <c r="F10" s="17">
        <v>-18</v>
      </c>
      <c r="G10" s="17">
        <v>2</v>
      </c>
      <c r="H10" s="17">
        <v>2</v>
      </c>
      <c r="I10" s="17">
        <v>4</v>
      </c>
      <c r="J10" s="17">
        <v>1</v>
      </c>
      <c r="K10" s="17">
        <v>5</v>
      </c>
      <c r="L10" s="17">
        <v>4</v>
      </c>
    </row>
    <row r="11" spans="1:12" ht="12.75">
      <c r="A11" s="18">
        <v>4</v>
      </c>
      <c r="B11" s="18" t="s">
        <v>100</v>
      </c>
      <c r="C11" s="18" t="s">
        <v>101</v>
      </c>
      <c r="D11" s="18">
        <v>25</v>
      </c>
      <c r="E11" s="18">
        <v>3</v>
      </c>
      <c r="F11" s="18">
        <v>5</v>
      </c>
      <c r="G11" s="18">
        <v>2</v>
      </c>
      <c r="H11" s="18">
        <v>1</v>
      </c>
      <c r="I11" s="18">
        <v>7</v>
      </c>
      <c r="J11" s="18">
        <v>-16</v>
      </c>
      <c r="K11" s="18">
        <v>3</v>
      </c>
      <c r="L11" s="18">
        <v>4</v>
      </c>
    </row>
    <row r="12" spans="1:12" ht="12.75">
      <c r="A12" s="17">
        <v>5</v>
      </c>
      <c r="B12" s="17" t="s">
        <v>102</v>
      </c>
      <c r="C12" s="17" t="s">
        <v>103</v>
      </c>
      <c r="D12" s="17">
        <v>26</v>
      </c>
      <c r="E12" s="17">
        <v>3</v>
      </c>
      <c r="F12" s="17">
        <v>1</v>
      </c>
      <c r="G12" s="17">
        <v>5</v>
      </c>
      <c r="H12" s="17">
        <v>-7</v>
      </c>
      <c r="I12" s="17">
        <v>2</v>
      </c>
      <c r="J12" s="17">
        <v>1</v>
      </c>
      <c r="K12" s="17">
        <v>7</v>
      </c>
      <c r="L12" s="17">
        <v>7</v>
      </c>
    </row>
    <row r="13" spans="1:12" ht="12.75">
      <c r="A13" s="18">
        <v>6</v>
      </c>
      <c r="B13" s="18" t="s">
        <v>104</v>
      </c>
      <c r="C13" s="18" t="s">
        <v>105</v>
      </c>
      <c r="D13" s="18">
        <v>48</v>
      </c>
      <c r="E13" s="18">
        <v>10</v>
      </c>
      <c r="F13" s="18">
        <v>4</v>
      </c>
      <c r="G13" s="18">
        <v>-24</v>
      </c>
      <c r="H13" s="18">
        <v>4</v>
      </c>
      <c r="I13" s="18">
        <v>6</v>
      </c>
      <c r="J13" s="18">
        <v>8</v>
      </c>
      <c r="K13" s="18">
        <v>13</v>
      </c>
      <c r="L13" s="18">
        <v>3</v>
      </c>
    </row>
    <row r="14" spans="1:12" ht="12.75">
      <c r="A14" s="5">
        <v>7</v>
      </c>
      <c r="B14" s="5" t="s">
        <v>106</v>
      </c>
      <c r="C14" s="5" t="s">
        <v>107</v>
      </c>
      <c r="D14" s="5">
        <v>50</v>
      </c>
      <c r="E14" s="5">
        <v>6</v>
      </c>
      <c r="F14" s="5">
        <v>7</v>
      </c>
      <c r="G14" s="5">
        <v>3</v>
      </c>
      <c r="H14" s="5">
        <v>6</v>
      </c>
      <c r="I14" s="5">
        <v>8</v>
      </c>
      <c r="J14" s="5">
        <v>6</v>
      </c>
      <c r="K14" s="5">
        <v>-39</v>
      </c>
      <c r="L14" s="5">
        <v>14</v>
      </c>
    </row>
    <row r="15" spans="1:13" ht="12.75">
      <c r="A15" s="18">
        <v>8</v>
      </c>
      <c r="B15" s="18" t="s">
        <v>108</v>
      </c>
      <c r="C15" s="18" t="s">
        <v>109</v>
      </c>
      <c r="D15" s="18">
        <v>50</v>
      </c>
      <c r="E15" s="18">
        <v>7</v>
      </c>
      <c r="F15" s="18">
        <v>8</v>
      </c>
      <c r="G15" s="18">
        <v>3</v>
      </c>
      <c r="H15" s="18">
        <v>6</v>
      </c>
      <c r="I15" s="18">
        <v>-10</v>
      </c>
      <c r="J15" s="18">
        <v>9</v>
      </c>
      <c r="K15" s="18">
        <v>8</v>
      </c>
      <c r="L15" s="18">
        <v>9</v>
      </c>
      <c r="M15" s="19">
        <v>1</v>
      </c>
    </row>
    <row r="16" spans="1:12" ht="12.75">
      <c r="A16" s="17">
        <v>9</v>
      </c>
      <c r="B16" s="17" t="s">
        <v>110</v>
      </c>
      <c r="C16" s="17" t="s">
        <v>111</v>
      </c>
      <c r="D16" s="17">
        <v>51</v>
      </c>
      <c r="E16" s="17">
        <v>9</v>
      </c>
      <c r="F16" s="17">
        <v>6</v>
      </c>
      <c r="G16" s="17">
        <v>9</v>
      </c>
      <c r="H16" s="17">
        <v>1</v>
      </c>
      <c r="I16" s="17">
        <v>-13</v>
      </c>
      <c r="J16" s="17">
        <v>12</v>
      </c>
      <c r="K16" s="17">
        <v>3</v>
      </c>
      <c r="L16" s="17">
        <v>11</v>
      </c>
    </row>
    <row r="17" spans="1:12" ht="12.75">
      <c r="A17" s="18">
        <v>10</v>
      </c>
      <c r="B17" s="18" t="s">
        <v>112</v>
      </c>
      <c r="C17" s="18" t="s">
        <v>113</v>
      </c>
      <c r="D17" s="18">
        <v>53</v>
      </c>
      <c r="E17" s="18">
        <v>15</v>
      </c>
      <c r="F17" s="18">
        <v>2</v>
      </c>
      <c r="G17" s="18">
        <v>-19</v>
      </c>
      <c r="H17" s="18">
        <v>7</v>
      </c>
      <c r="I17" s="18">
        <v>4</v>
      </c>
      <c r="J17" s="18">
        <v>2</v>
      </c>
      <c r="K17" s="18">
        <v>17</v>
      </c>
      <c r="L17" s="18">
        <v>6</v>
      </c>
    </row>
    <row r="18" spans="1:12" ht="12.75">
      <c r="A18" s="17">
        <v>11</v>
      </c>
      <c r="B18" s="17" t="s">
        <v>114</v>
      </c>
      <c r="C18" s="17" t="s">
        <v>115</v>
      </c>
      <c r="D18" s="17">
        <v>55</v>
      </c>
      <c r="E18" s="17">
        <v>8</v>
      </c>
      <c r="F18" s="17">
        <v>9</v>
      </c>
      <c r="G18" s="17">
        <v>-39</v>
      </c>
      <c r="H18" s="17">
        <v>5</v>
      </c>
      <c r="I18" s="17">
        <v>1</v>
      </c>
      <c r="J18" s="17">
        <v>3</v>
      </c>
      <c r="K18" s="17">
        <v>28</v>
      </c>
      <c r="L18" s="17">
        <v>1</v>
      </c>
    </row>
    <row r="19" spans="1:12" ht="12.75">
      <c r="A19" s="18">
        <v>12</v>
      </c>
      <c r="B19" s="18" t="s">
        <v>116</v>
      </c>
      <c r="C19" s="18" t="s">
        <v>117</v>
      </c>
      <c r="D19" s="18">
        <v>56</v>
      </c>
      <c r="E19" s="18">
        <v>12</v>
      </c>
      <c r="F19" s="18">
        <v>11</v>
      </c>
      <c r="G19" s="18">
        <v>-20</v>
      </c>
      <c r="H19" s="18">
        <v>3</v>
      </c>
      <c r="I19" s="18">
        <v>8</v>
      </c>
      <c r="J19" s="18">
        <v>13</v>
      </c>
      <c r="K19" s="18">
        <v>1</v>
      </c>
      <c r="L19" s="18">
        <v>8</v>
      </c>
    </row>
    <row r="20" spans="1:12" ht="12.75">
      <c r="A20" s="17">
        <v>13</v>
      </c>
      <c r="B20" s="17" t="s">
        <v>118</v>
      </c>
      <c r="C20" s="17" t="s">
        <v>119</v>
      </c>
      <c r="D20" s="17">
        <v>60</v>
      </c>
      <c r="E20" s="17">
        <v>7</v>
      </c>
      <c r="F20" s="17">
        <v>9</v>
      </c>
      <c r="G20" s="17">
        <v>6</v>
      </c>
      <c r="H20" s="17">
        <v>9</v>
      </c>
      <c r="I20" s="17">
        <v>14</v>
      </c>
      <c r="J20" s="17">
        <v>5</v>
      </c>
      <c r="K20" s="17">
        <v>-15</v>
      </c>
      <c r="L20" s="17">
        <v>10</v>
      </c>
    </row>
    <row r="21" spans="1:12" ht="12.75">
      <c r="A21" s="18">
        <v>14</v>
      </c>
      <c r="B21" s="18" t="s">
        <v>120</v>
      </c>
      <c r="C21" s="18" t="s">
        <v>121</v>
      </c>
      <c r="D21" s="18">
        <v>61</v>
      </c>
      <c r="E21" s="18">
        <v>4</v>
      </c>
      <c r="F21" s="18">
        <v>10</v>
      </c>
      <c r="G21" s="18">
        <v>9</v>
      </c>
      <c r="H21" s="18">
        <v>-24</v>
      </c>
      <c r="I21" s="18">
        <v>9</v>
      </c>
      <c r="J21" s="18">
        <v>8</v>
      </c>
      <c r="K21" s="18">
        <v>4</v>
      </c>
      <c r="L21" s="18">
        <v>17</v>
      </c>
    </row>
    <row r="22" spans="1:12" ht="12.75">
      <c r="A22" s="5">
        <v>15</v>
      </c>
      <c r="B22" s="5" t="s">
        <v>122</v>
      </c>
      <c r="C22" s="5" t="s">
        <v>123</v>
      </c>
      <c r="D22" s="5">
        <v>64</v>
      </c>
      <c r="E22" s="5">
        <v>15</v>
      </c>
      <c r="F22" s="5">
        <v>8</v>
      </c>
      <c r="G22" s="5">
        <v>8</v>
      </c>
      <c r="H22" s="5">
        <v>3</v>
      </c>
      <c r="I22" s="5">
        <v>15</v>
      </c>
      <c r="J22" s="5">
        <v>9</v>
      </c>
      <c r="K22" s="5">
        <v>-35</v>
      </c>
      <c r="L22" s="5">
        <v>6</v>
      </c>
    </row>
    <row r="23" spans="1:12" ht="12.75">
      <c r="A23" s="18">
        <v>16</v>
      </c>
      <c r="B23" s="18" t="s">
        <v>124</v>
      </c>
      <c r="C23" s="18" t="s">
        <v>125</v>
      </c>
      <c r="D23" s="18">
        <v>70</v>
      </c>
      <c r="E23" s="18">
        <v>10</v>
      </c>
      <c r="F23" s="18">
        <v>3</v>
      </c>
      <c r="G23" s="18">
        <v>21</v>
      </c>
      <c r="H23" s="18">
        <v>-40</v>
      </c>
      <c r="I23" s="18">
        <v>3</v>
      </c>
      <c r="J23" s="18">
        <v>15</v>
      </c>
      <c r="K23" s="18">
        <v>2</v>
      </c>
      <c r="L23" s="18">
        <v>16</v>
      </c>
    </row>
    <row r="24" spans="1:12" ht="12.75">
      <c r="A24" s="17">
        <v>17</v>
      </c>
      <c r="B24" s="17" t="s">
        <v>126</v>
      </c>
      <c r="C24" s="17" t="s">
        <v>127</v>
      </c>
      <c r="D24" s="17">
        <v>76</v>
      </c>
      <c r="E24" s="17">
        <v>5</v>
      </c>
      <c r="F24" s="17">
        <v>-31</v>
      </c>
      <c r="G24" s="17">
        <v>29</v>
      </c>
      <c r="H24" s="17">
        <v>5</v>
      </c>
      <c r="I24" s="17">
        <v>5</v>
      </c>
      <c r="J24" s="17">
        <v>22</v>
      </c>
      <c r="K24" s="17">
        <v>8</v>
      </c>
      <c r="L24" s="17">
        <v>2</v>
      </c>
    </row>
    <row r="25" spans="1:13" ht="12.75">
      <c r="A25" s="18">
        <v>18</v>
      </c>
      <c r="B25" s="18" t="s">
        <v>128</v>
      </c>
      <c r="C25" s="18" t="s">
        <v>129</v>
      </c>
      <c r="D25" s="18">
        <v>90</v>
      </c>
      <c r="E25" s="18">
        <v>9</v>
      </c>
      <c r="F25" s="18">
        <v>6</v>
      </c>
      <c r="G25" s="18">
        <v>16</v>
      </c>
      <c r="H25" s="18">
        <v>-51</v>
      </c>
      <c r="I25" s="18">
        <v>7</v>
      </c>
      <c r="J25" s="18">
        <v>17</v>
      </c>
      <c r="K25" s="18">
        <v>10</v>
      </c>
      <c r="L25" s="18">
        <v>25</v>
      </c>
      <c r="M25" s="19">
        <v>2</v>
      </c>
    </row>
    <row r="26" spans="1:12" ht="12.75">
      <c r="A26" s="17">
        <v>19</v>
      </c>
      <c r="B26" s="17" t="s">
        <v>130</v>
      </c>
      <c r="C26" s="17" t="s">
        <v>131</v>
      </c>
      <c r="D26" s="17">
        <v>92</v>
      </c>
      <c r="E26" s="17">
        <v>8</v>
      </c>
      <c r="F26" s="17">
        <v>21</v>
      </c>
      <c r="G26" s="17">
        <v>23</v>
      </c>
      <c r="H26" s="17">
        <v>-28</v>
      </c>
      <c r="I26" s="17">
        <v>9</v>
      </c>
      <c r="J26" s="17">
        <v>7</v>
      </c>
      <c r="K26" s="17">
        <v>12</v>
      </c>
      <c r="L26" s="17">
        <v>12</v>
      </c>
    </row>
    <row r="27" spans="1:12" ht="12.75">
      <c r="A27" s="18">
        <v>20</v>
      </c>
      <c r="B27" s="18" t="s">
        <v>132</v>
      </c>
      <c r="C27" s="18" t="s">
        <v>133</v>
      </c>
      <c r="D27" s="18">
        <v>93</v>
      </c>
      <c r="E27" s="18">
        <v>11</v>
      </c>
      <c r="F27" s="18">
        <v>22</v>
      </c>
      <c r="G27" s="18">
        <v>-30</v>
      </c>
      <c r="H27" s="18">
        <v>14</v>
      </c>
      <c r="I27" s="18">
        <v>5</v>
      </c>
      <c r="J27" s="18">
        <v>24</v>
      </c>
      <c r="K27" s="18">
        <v>10</v>
      </c>
      <c r="L27" s="18">
        <v>7</v>
      </c>
    </row>
    <row r="28" spans="1:12" ht="12.75">
      <c r="A28" s="17">
        <v>21</v>
      </c>
      <c r="B28" s="17" t="s">
        <v>134</v>
      </c>
      <c r="C28" s="17" t="s">
        <v>135</v>
      </c>
      <c r="D28" s="17">
        <v>95</v>
      </c>
      <c r="E28" s="17">
        <v>18</v>
      </c>
      <c r="F28" s="17">
        <v>4</v>
      </c>
      <c r="G28" s="17">
        <v>31</v>
      </c>
      <c r="H28" s="17" t="s">
        <v>54</v>
      </c>
      <c r="I28" s="17">
        <v>19</v>
      </c>
      <c r="J28" s="17">
        <v>6</v>
      </c>
      <c r="K28" s="17">
        <v>1</v>
      </c>
      <c r="L28" s="17">
        <v>16</v>
      </c>
    </row>
    <row r="29" spans="1:12" ht="12.75">
      <c r="A29" s="18">
        <v>22</v>
      </c>
      <c r="B29" s="18" t="s">
        <v>136</v>
      </c>
      <c r="C29" s="18" t="s">
        <v>137</v>
      </c>
      <c r="D29" s="18">
        <v>96</v>
      </c>
      <c r="E29" s="18">
        <v>12</v>
      </c>
      <c r="F29" s="18">
        <v>16</v>
      </c>
      <c r="G29" s="18">
        <v>20</v>
      </c>
      <c r="H29" s="18">
        <v>9</v>
      </c>
      <c r="I29" s="18">
        <v>13</v>
      </c>
      <c r="J29" s="18">
        <v>11</v>
      </c>
      <c r="K29" s="18">
        <v>-44</v>
      </c>
      <c r="L29" s="18">
        <v>15</v>
      </c>
    </row>
    <row r="30" spans="1:12" ht="12.75">
      <c r="A30" s="17">
        <v>23</v>
      </c>
      <c r="B30" s="17" t="s">
        <v>138</v>
      </c>
      <c r="C30" s="17" t="s">
        <v>139</v>
      </c>
      <c r="D30" s="17">
        <v>100</v>
      </c>
      <c r="E30" s="17">
        <v>5</v>
      </c>
      <c r="F30" s="17">
        <v>17</v>
      </c>
      <c r="G30" s="17">
        <v>24</v>
      </c>
      <c r="H30" s="17">
        <v>-42</v>
      </c>
      <c r="I30" s="17">
        <v>14</v>
      </c>
      <c r="J30" s="17">
        <v>10</v>
      </c>
      <c r="K30" s="17">
        <v>25</v>
      </c>
      <c r="L30" s="17">
        <v>5</v>
      </c>
    </row>
    <row r="31" spans="1:13" ht="12.75">
      <c r="A31" s="5">
        <v>24</v>
      </c>
      <c r="B31" s="5" t="s">
        <v>140</v>
      </c>
      <c r="C31" s="5" t="s">
        <v>141</v>
      </c>
      <c r="D31" s="5">
        <v>102</v>
      </c>
      <c r="E31" s="5" t="s">
        <v>52</v>
      </c>
      <c r="F31" s="5">
        <v>11</v>
      </c>
      <c r="G31" s="5">
        <v>6</v>
      </c>
      <c r="H31" s="5">
        <v>11</v>
      </c>
      <c r="I31" s="5">
        <v>3</v>
      </c>
      <c r="J31" s="5">
        <v>3</v>
      </c>
      <c r="K31" s="5">
        <v>65</v>
      </c>
      <c r="L31" s="5">
        <v>3</v>
      </c>
      <c r="M31" s="19">
        <v>3</v>
      </c>
    </row>
    <row r="32" spans="1:12" ht="12.75">
      <c r="A32" s="17">
        <v>25</v>
      </c>
      <c r="B32" s="17" t="s">
        <v>142</v>
      </c>
      <c r="C32" s="17" t="s">
        <v>143</v>
      </c>
      <c r="D32" s="17">
        <v>105</v>
      </c>
      <c r="E32" s="17">
        <v>31</v>
      </c>
      <c r="F32" s="17">
        <v>5</v>
      </c>
      <c r="G32" s="17">
        <v>13</v>
      </c>
      <c r="H32" s="17">
        <v>10</v>
      </c>
      <c r="I32" s="17">
        <v>10</v>
      </c>
      <c r="J32" s="17">
        <v>23</v>
      </c>
      <c r="K32" s="17">
        <v>-34</v>
      </c>
      <c r="L32" s="17">
        <v>13</v>
      </c>
    </row>
    <row r="33" spans="1:12" ht="12.75">
      <c r="A33" s="18">
        <v>26</v>
      </c>
      <c r="B33" s="18" t="s">
        <v>144</v>
      </c>
      <c r="C33" s="18" t="s">
        <v>145</v>
      </c>
      <c r="D33" s="18">
        <v>105</v>
      </c>
      <c r="E33" s="18">
        <v>6</v>
      </c>
      <c r="F33" s="18">
        <v>17</v>
      </c>
      <c r="G33" s="18">
        <v>7</v>
      </c>
      <c r="H33" s="18">
        <v>8</v>
      </c>
      <c r="I33" s="18">
        <v>16</v>
      </c>
      <c r="J33" s="18">
        <v>14</v>
      </c>
      <c r="K33" s="18" t="s">
        <v>54</v>
      </c>
      <c r="L33" s="18">
        <v>37</v>
      </c>
    </row>
    <row r="34" spans="1:12" ht="12.75">
      <c r="A34" s="17">
        <v>27</v>
      </c>
      <c r="B34" s="17" t="s">
        <v>146</v>
      </c>
      <c r="C34" s="17" t="s">
        <v>147</v>
      </c>
      <c r="D34" s="17">
        <v>106</v>
      </c>
      <c r="E34" s="17">
        <v>28</v>
      </c>
      <c r="F34" s="17">
        <v>15</v>
      </c>
      <c r="G34" s="17">
        <v>16</v>
      </c>
      <c r="H34" s="17">
        <v>-55</v>
      </c>
      <c r="I34" s="17">
        <v>6</v>
      </c>
      <c r="J34" s="17">
        <v>7</v>
      </c>
      <c r="K34" s="17">
        <v>21</v>
      </c>
      <c r="L34" s="17">
        <v>13</v>
      </c>
    </row>
    <row r="35" spans="1:12" ht="12.75">
      <c r="A35" s="18">
        <v>28</v>
      </c>
      <c r="B35" s="18" t="s">
        <v>148</v>
      </c>
      <c r="C35" s="18" t="s">
        <v>149</v>
      </c>
      <c r="D35" s="18">
        <v>108</v>
      </c>
      <c r="E35" s="18">
        <v>29</v>
      </c>
      <c r="F35" s="18">
        <v>21</v>
      </c>
      <c r="G35" s="18">
        <v>-33</v>
      </c>
      <c r="H35" s="18">
        <v>11</v>
      </c>
      <c r="I35" s="18">
        <v>11</v>
      </c>
      <c r="J35" s="18">
        <v>4</v>
      </c>
      <c r="K35" s="18">
        <v>11</v>
      </c>
      <c r="L35" s="18">
        <v>21</v>
      </c>
    </row>
    <row r="36" spans="1:12" ht="12.75">
      <c r="A36" s="17">
        <v>29</v>
      </c>
      <c r="B36" s="17" t="s">
        <v>150</v>
      </c>
      <c r="C36" s="17" t="s">
        <v>151</v>
      </c>
      <c r="D36" s="17">
        <v>111</v>
      </c>
      <c r="E36" s="17">
        <v>21</v>
      </c>
      <c r="F36" s="17">
        <v>19</v>
      </c>
      <c r="G36" s="17">
        <v>1</v>
      </c>
      <c r="H36" s="17">
        <v>18</v>
      </c>
      <c r="I36" s="17">
        <v>23</v>
      </c>
      <c r="J36" s="17">
        <v>17</v>
      </c>
      <c r="K36" s="17">
        <v>-43</v>
      </c>
      <c r="L36" s="17">
        <v>12</v>
      </c>
    </row>
    <row r="37" spans="1:13" ht="12.75">
      <c r="A37" s="18">
        <v>30</v>
      </c>
      <c r="B37" s="18" t="s">
        <v>152</v>
      </c>
      <c r="C37" s="18" t="s">
        <v>153</v>
      </c>
      <c r="D37" s="18">
        <v>113</v>
      </c>
      <c r="E37" s="18">
        <v>20</v>
      </c>
      <c r="F37" s="18">
        <v>-26</v>
      </c>
      <c r="G37" s="18">
        <v>5</v>
      </c>
      <c r="H37" s="18">
        <v>20</v>
      </c>
      <c r="I37" s="18">
        <v>19</v>
      </c>
      <c r="J37" s="18">
        <v>16</v>
      </c>
      <c r="K37" s="18">
        <v>7</v>
      </c>
      <c r="L37" s="18">
        <v>26</v>
      </c>
      <c r="M37" s="19">
        <v>4</v>
      </c>
    </row>
    <row r="38" spans="1:12" ht="12.75">
      <c r="A38" s="17">
        <v>31</v>
      </c>
      <c r="B38" s="17" t="s">
        <v>154</v>
      </c>
      <c r="C38" s="17" t="s">
        <v>155</v>
      </c>
      <c r="D38" s="17">
        <v>115.5</v>
      </c>
      <c r="E38" s="17">
        <v>25</v>
      </c>
      <c r="F38" s="17">
        <v>-35</v>
      </c>
      <c r="G38" s="17">
        <v>27</v>
      </c>
      <c r="H38" s="17">
        <v>21</v>
      </c>
      <c r="I38" s="17">
        <v>12</v>
      </c>
      <c r="J38" s="17">
        <v>10</v>
      </c>
      <c r="K38" s="17">
        <v>15</v>
      </c>
      <c r="L38" s="17">
        <v>5</v>
      </c>
    </row>
    <row r="39" spans="1:13" ht="12.75">
      <c r="A39" s="18">
        <v>32</v>
      </c>
      <c r="B39" s="18" t="s">
        <v>156</v>
      </c>
      <c r="C39" s="18" t="s">
        <v>157</v>
      </c>
      <c r="D39" s="18">
        <v>117</v>
      </c>
      <c r="E39" s="18">
        <v>27</v>
      </c>
      <c r="F39" s="18">
        <v>18</v>
      </c>
      <c r="G39" s="18">
        <v>4</v>
      </c>
      <c r="H39" s="18">
        <v>14</v>
      </c>
      <c r="I39" s="18">
        <v>18</v>
      </c>
      <c r="J39" s="18">
        <v>21</v>
      </c>
      <c r="K39" s="18" t="s">
        <v>54</v>
      </c>
      <c r="L39" s="18">
        <v>15</v>
      </c>
      <c r="M39" s="19">
        <v>5</v>
      </c>
    </row>
    <row r="40" spans="1:12" ht="12.75">
      <c r="A40" s="17">
        <v>33</v>
      </c>
      <c r="B40" s="17" t="s">
        <v>158</v>
      </c>
      <c r="C40" s="17" t="s">
        <v>159</v>
      </c>
      <c r="D40" s="17">
        <v>127</v>
      </c>
      <c r="E40" s="17">
        <v>-33</v>
      </c>
      <c r="F40" s="17">
        <v>2</v>
      </c>
      <c r="G40" s="17">
        <v>15</v>
      </c>
      <c r="H40" s="17">
        <v>17</v>
      </c>
      <c r="I40" s="17">
        <v>22</v>
      </c>
      <c r="J40" s="17">
        <v>22</v>
      </c>
      <c r="K40" s="17">
        <v>30</v>
      </c>
      <c r="L40" s="17">
        <v>19</v>
      </c>
    </row>
    <row r="41" spans="1:12" ht="12.75">
      <c r="A41" s="18">
        <v>34</v>
      </c>
      <c r="B41" s="18" t="s">
        <v>160</v>
      </c>
      <c r="C41" s="18" t="s">
        <v>161</v>
      </c>
      <c r="D41" s="18">
        <v>128</v>
      </c>
      <c r="E41" s="18">
        <v>36</v>
      </c>
      <c r="F41" s="18">
        <v>7</v>
      </c>
      <c r="G41" s="18">
        <v>-39</v>
      </c>
      <c r="H41" s="18">
        <v>8</v>
      </c>
      <c r="I41" s="18">
        <v>27</v>
      </c>
      <c r="J41" s="18">
        <v>18</v>
      </c>
      <c r="K41" s="18">
        <v>2</v>
      </c>
      <c r="L41" s="18">
        <v>30</v>
      </c>
    </row>
    <row r="42" spans="1:12" ht="12.75">
      <c r="A42" s="17">
        <v>35</v>
      </c>
      <c r="B42" s="17" t="s">
        <v>162</v>
      </c>
      <c r="C42" s="17" t="s">
        <v>163</v>
      </c>
      <c r="D42" s="17">
        <v>129</v>
      </c>
      <c r="E42" s="17">
        <v>11</v>
      </c>
      <c r="F42" s="17">
        <v>15</v>
      </c>
      <c r="G42" s="17">
        <v>26</v>
      </c>
      <c r="H42" s="17" t="s">
        <v>54</v>
      </c>
      <c r="I42" s="17">
        <v>12</v>
      </c>
      <c r="J42" s="17">
        <v>15</v>
      </c>
      <c r="K42" s="17">
        <v>26</v>
      </c>
      <c r="L42" s="17">
        <v>24</v>
      </c>
    </row>
    <row r="43" spans="1:12" ht="12.75">
      <c r="A43" s="18">
        <v>36</v>
      </c>
      <c r="B43" s="18" t="s">
        <v>164</v>
      </c>
      <c r="C43" s="18" t="s">
        <v>165</v>
      </c>
      <c r="D43" s="18">
        <v>136</v>
      </c>
      <c r="E43" s="18">
        <v>4</v>
      </c>
      <c r="F43" s="18">
        <v>23</v>
      </c>
      <c r="G43" s="18">
        <v>-67</v>
      </c>
      <c r="H43" s="18">
        <v>20</v>
      </c>
      <c r="I43" s="18">
        <v>32</v>
      </c>
      <c r="J43" s="18">
        <v>13</v>
      </c>
      <c r="K43" s="18">
        <v>26</v>
      </c>
      <c r="L43" s="18">
        <v>18</v>
      </c>
    </row>
    <row r="44" spans="1:12" ht="12.75">
      <c r="A44" s="17">
        <v>37</v>
      </c>
      <c r="B44" s="17" t="s">
        <v>166</v>
      </c>
      <c r="C44" s="17" t="s">
        <v>167</v>
      </c>
      <c r="D44" s="17">
        <v>142</v>
      </c>
      <c r="E44" s="17">
        <v>14</v>
      </c>
      <c r="F44" s="17">
        <v>27</v>
      </c>
      <c r="G44" s="17">
        <v>21</v>
      </c>
      <c r="H44" s="17">
        <v>27</v>
      </c>
      <c r="I44" s="17">
        <v>16</v>
      </c>
      <c r="J44" s="17">
        <v>27</v>
      </c>
      <c r="K44" s="17">
        <v>-56</v>
      </c>
      <c r="L44" s="17">
        <v>10</v>
      </c>
    </row>
    <row r="45" spans="1:12" ht="12.75">
      <c r="A45" s="18">
        <v>38</v>
      </c>
      <c r="B45" s="18" t="s">
        <v>168</v>
      </c>
      <c r="C45" s="18" t="s">
        <v>169</v>
      </c>
      <c r="D45" s="18">
        <v>144</v>
      </c>
      <c r="E45" s="18">
        <v>22</v>
      </c>
      <c r="F45" s="18">
        <v>22</v>
      </c>
      <c r="G45" s="18">
        <v>26</v>
      </c>
      <c r="H45" s="18">
        <v>26</v>
      </c>
      <c r="I45" s="18">
        <v>-35</v>
      </c>
      <c r="J45" s="18">
        <v>12</v>
      </c>
      <c r="K45" s="18">
        <v>19</v>
      </c>
      <c r="L45" s="18">
        <v>17</v>
      </c>
    </row>
    <row r="46" spans="1:13" ht="12.75">
      <c r="A46" s="17">
        <v>39</v>
      </c>
      <c r="B46" s="17" t="s">
        <v>170</v>
      </c>
      <c r="C46" s="17" t="s">
        <v>171</v>
      </c>
      <c r="D46" s="17">
        <v>145</v>
      </c>
      <c r="E46" s="17">
        <v>31</v>
      </c>
      <c r="F46" s="17">
        <v>10</v>
      </c>
      <c r="G46" s="17">
        <v>11</v>
      </c>
      <c r="H46" s="17">
        <v>25</v>
      </c>
      <c r="I46" s="17">
        <v>21</v>
      </c>
      <c r="J46" s="17">
        <v>36</v>
      </c>
      <c r="K46" s="17">
        <v>11</v>
      </c>
      <c r="L46" s="17" t="s">
        <v>52</v>
      </c>
      <c r="M46" s="19">
        <v>6</v>
      </c>
    </row>
    <row r="47" spans="1:12" ht="12.75">
      <c r="A47" s="18">
        <v>40</v>
      </c>
      <c r="B47" s="18" t="s">
        <v>172</v>
      </c>
      <c r="C47" s="18" t="s">
        <v>173</v>
      </c>
      <c r="D47" s="18">
        <v>145</v>
      </c>
      <c r="E47" s="18">
        <v>27</v>
      </c>
      <c r="F47" s="18">
        <v>14</v>
      </c>
      <c r="G47" s="18">
        <v>10</v>
      </c>
      <c r="H47" s="18">
        <v>12</v>
      </c>
      <c r="I47" s="18">
        <v>17</v>
      </c>
      <c r="J47" s="18">
        <v>54</v>
      </c>
      <c r="K47" s="18" t="s">
        <v>54</v>
      </c>
      <c r="L47" s="18">
        <v>11</v>
      </c>
    </row>
    <row r="48" spans="1:13" ht="12.75">
      <c r="A48" s="17">
        <v>41</v>
      </c>
      <c r="B48" s="17" t="s">
        <v>174</v>
      </c>
      <c r="C48" s="17" t="s">
        <v>175</v>
      </c>
      <c r="D48" s="17">
        <v>146</v>
      </c>
      <c r="E48" s="17">
        <v>34</v>
      </c>
      <c r="F48" s="17">
        <v>25</v>
      </c>
      <c r="G48" s="17">
        <v>17</v>
      </c>
      <c r="H48" s="17">
        <v>15</v>
      </c>
      <c r="I48" s="17">
        <v>26</v>
      </c>
      <c r="J48" s="17">
        <v>-47</v>
      </c>
      <c r="K48" s="17">
        <v>6</v>
      </c>
      <c r="L48" s="17">
        <v>23</v>
      </c>
      <c r="M48" s="19">
        <v>7</v>
      </c>
    </row>
    <row r="49" spans="1:12" ht="12.75">
      <c r="A49" s="18">
        <v>42</v>
      </c>
      <c r="B49" s="18" t="s">
        <v>176</v>
      </c>
      <c r="C49" s="18" t="s">
        <v>177</v>
      </c>
      <c r="D49" s="18">
        <v>146</v>
      </c>
      <c r="E49" s="18">
        <v>18</v>
      </c>
      <c r="F49" s="18">
        <v>-46</v>
      </c>
      <c r="G49" s="18">
        <v>18</v>
      </c>
      <c r="H49" s="18">
        <v>12</v>
      </c>
      <c r="I49" s="18">
        <v>17</v>
      </c>
      <c r="J49" s="18">
        <v>32</v>
      </c>
      <c r="K49" s="18">
        <v>14</v>
      </c>
      <c r="L49" s="18">
        <v>35</v>
      </c>
    </row>
    <row r="50" spans="1:12" ht="12.75">
      <c r="A50" s="17">
        <v>43</v>
      </c>
      <c r="B50" s="17" t="s">
        <v>178</v>
      </c>
      <c r="C50" s="17" t="s">
        <v>179</v>
      </c>
      <c r="D50" s="17">
        <v>152</v>
      </c>
      <c r="E50" s="17">
        <v>33</v>
      </c>
      <c r="F50" s="17">
        <v>29</v>
      </c>
      <c r="G50" s="17">
        <v>14</v>
      </c>
      <c r="H50" s="17">
        <v>19</v>
      </c>
      <c r="I50" s="17">
        <v>-43</v>
      </c>
      <c r="J50" s="17">
        <v>18</v>
      </c>
      <c r="K50" s="17">
        <v>9</v>
      </c>
      <c r="L50" s="17">
        <v>30</v>
      </c>
    </row>
    <row r="51" spans="1:12" ht="12.75">
      <c r="A51" s="18">
        <v>44</v>
      </c>
      <c r="B51" s="18" t="s">
        <v>180</v>
      </c>
      <c r="C51" s="18" t="s">
        <v>181</v>
      </c>
      <c r="D51" s="18">
        <v>156</v>
      </c>
      <c r="E51" s="18">
        <v>24</v>
      </c>
      <c r="F51" s="18">
        <v>28</v>
      </c>
      <c r="G51" s="18">
        <v>-55</v>
      </c>
      <c r="H51" s="18">
        <v>15</v>
      </c>
      <c r="I51" s="18">
        <v>31</v>
      </c>
      <c r="J51" s="18">
        <v>21</v>
      </c>
      <c r="K51" s="18">
        <v>17</v>
      </c>
      <c r="L51" s="18">
        <v>20</v>
      </c>
    </row>
    <row r="52" spans="1:13" ht="12.75">
      <c r="A52" s="17">
        <v>45</v>
      </c>
      <c r="B52" s="17" t="s">
        <v>182</v>
      </c>
      <c r="C52" s="17" t="s">
        <v>183</v>
      </c>
      <c r="D52" s="17">
        <v>157</v>
      </c>
      <c r="E52" s="17">
        <v>-34</v>
      </c>
      <c r="F52" s="17">
        <v>20</v>
      </c>
      <c r="G52" s="17">
        <v>12</v>
      </c>
      <c r="H52" s="17">
        <v>30</v>
      </c>
      <c r="I52" s="17">
        <v>20</v>
      </c>
      <c r="J52" s="17">
        <v>26</v>
      </c>
      <c r="K52" s="17">
        <v>23</v>
      </c>
      <c r="L52" s="17">
        <v>26</v>
      </c>
      <c r="M52" s="19">
        <v>8</v>
      </c>
    </row>
    <row r="53" spans="1:12" ht="12.75">
      <c r="A53" s="18">
        <v>46</v>
      </c>
      <c r="B53" s="18" t="s">
        <v>184</v>
      </c>
      <c r="C53" s="18" t="s">
        <v>185</v>
      </c>
      <c r="D53" s="18">
        <v>162</v>
      </c>
      <c r="E53" s="18">
        <v>22</v>
      </c>
      <c r="F53" s="18">
        <v>19</v>
      </c>
      <c r="G53" s="18">
        <v>14</v>
      </c>
      <c r="H53" s="18" t="s">
        <v>54</v>
      </c>
      <c r="I53" s="18">
        <v>28</v>
      </c>
      <c r="J53" s="18">
        <v>11</v>
      </c>
      <c r="K53" s="18">
        <v>32</v>
      </c>
      <c r="L53" s="18">
        <v>36</v>
      </c>
    </row>
    <row r="54" spans="1:13" ht="12.75">
      <c r="A54" s="17">
        <v>47</v>
      </c>
      <c r="B54" s="17" t="s">
        <v>186</v>
      </c>
      <c r="C54" s="17" t="s">
        <v>187</v>
      </c>
      <c r="D54" s="17">
        <v>163</v>
      </c>
      <c r="E54" s="17">
        <v>-43</v>
      </c>
      <c r="F54" s="17">
        <v>24</v>
      </c>
      <c r="G54" s="17">
        <v>30</v>
      </c>
      <c r="H54" s="17">
        <v>31</v>
      </c>
      <c r="I54" s="17">
        <v>20</v>
      </c>
      <c r="J54" s="17">
        <v>24</v>
      </c>
      <c r="K54" s="17">
        <v>12</v>
      </c>
      <c r="L54" s="17">
        <v>22</v>
      </c>
      <c r="M54" s="19">
        <v>9</v>
      </c>
    </row>
    <row r="55" spans="1:12" ht="12.75">
      <c r="A55" s="18">
        <v>48</v>
      </c>
      <c r="B55" s="18" t="s">
        <v>188</v>
      </c>
      <c r="C55" s="18" t="s">
        <v>189</v>
      </c>
      <c r="D55" s="18">
        <v>172</v>
      </c>
      <c r="E55" s="18">
        <v>19</v>
      </c>
      <c r="F55" s="18">
        <v>30</v>
      </c>
      <c r="G55" s="18">
        <v>34</v>
      </c>
      <c r="H55" s="18">
        <v>13</v>
      </c>
      <c r="I55" s="18">
        <v>35</v>
      </c>
      <c r="J55" s="18">
        <v>-42</v>
      </c>
      <c r="K55" s="18">
        <v>9</v>
      </c>
      <c r="L55" s="18">
        <v>32</v>
      </c>
    </row>
    <row r="56" spans="1:12" ht="12.75">
      <c r="A56" s="17">
        <v>49</v>
      </c>
      <c r="B56" s="17" t="s">
        <v>190</v>
      </c>
      <c r="C56" s="17" t="s">
        <v>191</v>
      </c>
      <c r="D56" s="17">
        <v>177</v>
      </c>
      <c r="E56" s="17">
        <v>20</v>
      </c>
      <c r="F56" s="17">
        <v>16</v>
      </c>
      <c r="G56" s="17">
        <v>25</v>
      </c>
      <c r="H56" s="17">
        <v>10</v>
      </c>
      <c r="I56" s="17">
        <v>29</v>
      </c>
      <c r="J56" s="17">
        <v>50</v>
      </c>
      <c r="K56" s="17" t="s">
        <v>54</v>
      </c>
      <c r="L56" s="17">
        <v>27</v>
      </c>
    </row>
    <row r="57" spans="1:12" ht="12.75">
      <c r="A57" s="18">
        <v>50</v>
      </c>
      <c r="B57" s="18" t="s">
        <v>192</v>
      </c>
      <c r="C57" s="18" t="s">
        <v>193</v>
      </c>
      <c r="D57" s="18">
        <v>178</v>
      </c>
      <c r="E57" s="18">
        <v>28</v>
      </c>
      <c r="F57" s="18">
        <v>12</v>
      </c>
      <c r="G57" s="18">
        <v>8</v>
      </c>
      <c r="H57" s="18">
        <v>18</v>
      </c>
      <c r="I57" s="18">
        <v>41</v>
      </c>
      <c r="J57" s="18">
        <v>33</v>
      </c>
      <c r="K57" s="18" t="s">
        <v>54</v>
      </c>
      <c r="L57" s="18">
        <v>38</v>
      </c>
    </row>
    <row r="58" spans="1:12" ht="12.75">
      <c r="A58" s="5">
        <v>51</v>
      </c>
      <c r="B58" s="5" t="s">
        <v>194</v>
      </c>
      <c r="C58" s="5" t="s">
        <v>195</v>
      </c>
      <c r="D58" s="5">
        <v>178</v>
      </c>
      <c r="E58" s="5">
        <v>23</v>
      </c>
      <c r="F58" s="5">
        <v>35</v>
      </c>
      <c r="G58" s="5">
        <v>12</v>
      </c>
      <c r="H58" s="5">
        <v>44</v>
      </c>
      <c r="I58" s="5">
        <v>24</v>
      </c>
      <c r="J58" s="5">
        <v>31</v>
      </c>
      <c r="K58" s="5">
        <v>-55</v>
      </c>
      <c r="L58" s="5">
        <v>9</v>
      </c>
    </row>
    <row r="59" spans="1:13" ht="12.75">
      <c r="A59" s="18">
        <v>52</v>
      </c>
      <c r="B59" s="18" t="s">
        <v>196</v>
      </c>
      <c r="C59" s="18" t="s">
        <v>197</v>
      </c>
      <c r="D59" s="18">
        <v>179</v>
      </c>
      <c r="E59" s="18">
        <v>21</v>
      </c>
      <c r="F59" s="18">
        <v>24</v>
      </c>
      <c r="G59" s="18">
        <v>-36</v>
      </c>
      <c r="H59" s="18">
        <v>32</v>
      </c>
      <c r="I59" s="18">
        <v>33</v>
      </c>
      <c r="J59" s="18">
        <v>25</v>
      </c>
      <c r="K59" s="18">
        <v>36</v>
      </c>
      <c r="L59" s="18">
        <v>8</v>
      </c>
      <c r="M59" s="19">
        <v>10</v>
      </c>
    </row>
    <row r="60" spans="1:13" ht="12.75">
      <c r="A60" s="17">
        <v>53</v>
      </c>
      <c r="B60" s="17" t="s">
        <v>198</v>
      </c>
      <c r="C60" s="17" t="s">
        <v>199</v>
      </c>
      <c r="D60" s="17">
        <v>184</v>
      </c>
      <c r="E60" s="17">
        <v>24</v>
      </c>
      <c r="F60" s="17">
        <v>37</v>
      </c>
      <c r="G60" s="17">
        <v>25</v>
      </c>
      <c r="H60" s="17">
        <v>-57</v>
      </c>
      <c r="I60" s="17">
        <v>24</v>
      </c>
      <c r="J60" s="17">
        <v>20</v>
      </c>
      <c r="K60" s="17">
        <v>23</v>
      </c>
      <c r="L60" s="17">
        <v>31</v>
      </c>
      <c r="M60" s="19">
        <v>11</v>
      </c>
    </row>
    <row r="61" spans="1:12" ht="12.75">
      <c r="A61" s="18">
        <v>54</v>
      </c>
      <c r="B61" s="18" t="s">
        <v>200</v>
      </c>
      <c r="C61" s="18" t="s">
        <v>201</v>
      </c>
      <c r="D61" s="18">
        <v>188</v>
      </c>
      <c r="E61" s="18">
        <v>-40</v>
      </c>
      <c r="F61" s="18">
        <v>12</v>
      </c>
      <c r="G61" s="18">
        <v>28</v>
      </c>
      <c r="H61" s="18">
        <v>34</v>
      </c>
      <c r="I61" s="18">
        <v>30</v>
      </c>
      <c r="J61" s="18">
        <v>34</v>
      </c>
      <c r="K61" s="18">
        <v>29</v>
      </c>
      <c r="L61" s="18">
        <v>21</v>
      </c>
    </row>
    <row r="62" spans="1:12" ht="12.75">
      <c r="A62" s="17">
        <v>55</v>
      </c>
      <c r="B62" s="17" t="s">
        <v>202</v>
      </c>
      <c r="C62" s="17" t="s">
        <v>203</v>
      </c>
      <c r="D62" s="17">
        <v>188</v>
      </c>
      <c r="E62" s="17">
        <v>37</v>
      </c>
      <c r="F62" s="17">
        <v>30</v>
      </c>
      <c r="G62" s="17">
        <v>17</v>
      </c>
      <c r="H62" s="17">
        <v>17</v>
      </c>
      <c r="I62" s="17">
        <v>34</v>
      </c>
      <c r="J62" s="17">
        <v>35</v>
      </c>
      <c r="K62" s="17">
        <v>18</v>
      </c>
      <c r="L62" s="17">
        <v>-40</v>
      </c>
    </row>
    <row r="63" spans="1:12" ht="12.75">
      <c r="A63" s="18">
        <v>56</v>
      </c>
      <c r="B63" s="18" t="s">
        <v>204</v>
      </c>
      <c r="C63" s="18" t="s">
        <v>205</v>
      </c>
      <c r="D63" s="18">
        <v>195</v>
      </c>
      <c r="E63" s="18" t="s">
        <v>52</v>
      </c>
      <c r="F63" s="18">
        <v>28</v>
      </c>
      <c r="G63" s="18">
        <v>23</v>
      </c>
      <c r="H63" s="18">
        <v>16</v>
      </c>
      <c r="I63" s="18">
        <v>39</v>
      </c>
      <c r="J63" s="18">
        <v>29</v>
      </c>
      <c r="K63" s="18">
        <v>18</v>
      </c>
      <c r="L63" s="18">
        <v>42</v>
      </c>
    </row>
    <row r="64" spans="1:13" ht="12.75">
      <c r="A64" s="17">
        <v>57</v>
      </c>
      <c r="B64" s="17" t="s">
        <v>206</v>
      </c>
      <c r="C64" s="17" t="s">
        <v>207</v>
      </c>
      <c r="D64" s="17">
        <v>198</v>
      </c>
      <c r="E64" s="17">
        <v>45</v>
      </c>
      <c r="F64" s="17">
        <v>23</v>
      </c>
      <c r="G64" s="17">
        <v>13</v>
      </c>
      <c r="H64" s="17">
        <v>21</v>
      </c>
      <c r="I64" s="17">
        <v>38</v>
      </c>
      <c r="J64" s="17">
        <v>30</v>
      </c>
      <c r="K64" s="17" t="s">
        <v>54</v>
      </c>
      <c r="L64" s="17">
        <v>28</v>
      </c>
      <c r="M64" s="19">
        <v>12</v>
      </c>
    </row>
    <row r="65" spans="1:12" ht="12.75">
      <c r="A65" s="18">
        <v>58</v>
      </c>
      <c r="B65" s="18" t="s">
        <v>208</v>
      </c>
      <c r="C65" s="18" t="s">
        <v>209</v>
      </c>
      <c r="D65" s="18">
        <v>203</v>
      </c>
      <c r="E65" s="18">
        <v>30</v>
      </c>
      <c r="F65" s="18">
        <v>13</v>
      </c>
      <c r="G65" s="18" t="s">
        <v>52</v>
      </c>
      <c r="H65" s="18" t="s">
        <v>210</v>
      </c>
      <c r="I65" s="18">
        <v>11</v>
      </c>
      <c r="J65" s="18">
        <v>19</v>
      </c>
      <c r="K65" s="18">
        <v>30</v>
      </c>
      <c r="L65" s="18">
        <v>14</v>
      </c>
    </row>
    <row r="66" spans="1:12" ht="12.75">
      <c r="A66" s="17">
        <v>59</v>
      </c>
      <c r="B66" s="17" t="s">
        <v>211</v>
      </c>
      <c r="C66" s="17" t="s">
        <v>212</v>
      </c>
      <c r="D66" s="17">
        <v>204</v>
      </c>
      <c r="E66" s="17">
        <v>2</v>
      </c>
      <c r="F66" s="17">
        <v>14</v>
      </c>
      <c r="G66" s="17">
        <v>47</v>
      </c>
      <c r="H66" s="17">
        <v>26</v>
      </c>
      <c r="I66" s="17">
        <v>15</v>
      </c>
      <c r="J66" s="17">
        <v>14</v>
      </c>
      <c r="K66" s="17" t="s">
        <v>54</v>
      </c>
      <c r="L66" s="17" t="s">
        <v>38</v>
      </c>
    </row>
    <row r="67" spans="1:13" ht="12.75">
      <c r="A67" s="18">
        <v>60</v>
      </c>
      <c r="B67" s="18" t="s">
        <v>213</v>
      </c>
      <c r="C67" s="18" t="s">
        <v>214</v>
      </c>
      <c r="D67" s="18">
        <v>207</v>
      </c>
      <c r="E67" s="18">
        <v>30</v>
      </c>
      <c r="F67" s="18">
        <v>29</v>
      </c>
      <c r="G67" s="18">
        <v>29</v>
      </c>
      <c r="H67" s="18">
        <v>28</v>
      </c>
      <c r="I67" s="18">
        <v>38</v>
      </c>
      <c r="J67" s="18">
        <v>40</v>
      </c>
      <c r="K67" s="18">
        <v>13</v>
      </c>
      <c r="L67" s="18" t="s">
        <v>52</v>
      </c>
      <c r="M67" s="19">
        <v>13</v>
      </c>
    </row>
    <row r="68" spans="1:12" ht="12.75">
      <c r="A68" s="17">
        <v>61</v>
      </c>
      <c r="B68" s="17" t="s">
        <v>215</v>
      </c>
      <c r="C68" s="17" t="s">
        <v>216</v>
      </c>
      <c r="D68" s="17">
        <v>207</v>
      </c>
      <c r="E68" s="17">
        <v>25</v>
      </c>
      <c r="F68" s="17">
        <v>45</v>
      </c>
      <c r="G68" s="17">
        <v>15</v>
      </c>
      <c r="H68" s="17">
        <v>25</v>
      </c>
      <c r="I68" s="17">
        <v>37</v>
      </c>
      <c r="J68" s="17">
        <v>-46</v>
      </c>
      <c r="K68" s="17">
        <v>28</v>
      </c>
      <c r="L68" s="17">
        <v>32</v>
      </c>
    </row>
    <row r="69" spans="1:12" ht="12.75">
      <c r="A69" s="18">
        <v>62</v>
      </c>
      <c r="B69" s="18" t="s">
        <v>217</v>
      </c>
      <c r="C69" s="18" t="s">
        <v>218</v>
      </c>
      <c r="D69" s="18">
        <v>208</v>
      </c>
      <c r="E69" s="18">
        <v>32</v>
      </c>
      <c r="F69" s="18">
        <v>20</v>
      </c>
      <c r="G69" s="18">
        <v>7</v>
      </c>
      <c r="H69" s="18">
        <v>47</v>
      </c>
      <c r="I69" s="18">
        <v>23</v>
      </c>
      <c r="J69" s="18">
        <v>48</v>
      </c>
      <c r="K69" s="18">
        <v>-50</v>
      </c>
      <c r="L69" s="18">
        <v>31</v>
      </c>
    </row>
    <row r="70" spans="1:12" ht="12.75">
      <c r="A70" s="17">
        <v>63</v>
      </c>
      <c r="B70" s="17" t="s">
        <v>219</v>
      </c>
      <c r="C70" s="17" t="s">
        <v>220</v>
      </c>
      <c r="D70" s="17">
        <v>220</v>
      </c>
      <c r="E70" s="17">
        <v>13</v>
      </c>
      <c r="F70" s="17">
        <v>40</v>
      </c>
      <c r="G70" s="17">
        <v>36</v>
      </c>
      <c r="H70" s="17">
        <v>36</v>
      </c>
      <c r="I70" s="17">
        <v>18</v>
      </c>
      <c r="J70" s="17" t="s">
        <v>52</v>
      </c>
      <c r="K70" s="17">
        <v>40</v>
      </c>
      <c r="L70" s="17">
        <v>37</v>
      </c>
    </row>
    <row r="71" spans="1:13" ht="12.75">
      <c r="A71" s="18">
        <v>64</v>
      </c>
      <c r="B71" s="18" t="s">
        <v>221</v>
      </c>
      <c r="C71" s="18" t="s">
        <v>222</v>
      </c>
      <c r="D71" s="18">
        <v>222</v>
      </c>
      <c r="E71" s="18">
        <v>17</v>
      </c>
      <c r="F71" s="18">
        <v>26</v>
      </c>
      <c r="G71" s="18">
        <v>22</v>
      </c>
      <c r="H71" s="18">
        <v>40</v>
      </c>
      <c r="I71" s="18">
        <v>37</v>
      </c>
      <c r="J71" s="18">
        <v>34</v>
      </c>
      <c r="K71" s="18" t="s">
        <v>54</v>
      </c>
      <c r="L71" s="18">
        <v>46</v>
      </c>
      <c r="M71" s="19">
        <v>14</v>
      </c>
    </row>
    <row r="72" spans="1:12" ht="12.75">
      <c r="A72" s="17">
        <v>65</v>
      </c>
      <c r="B72" s="17" t="s">
        <v>223</v>
      </c>
      <c r="C72" s="17" t="s">
        <v>224</v>
      </c>
      <c r="D72" s="17">
        <v>223</v>
      </c>
      <c r="E72" s="17">
        <v>26</v>
      </c>
      <c r="F72" s="17">
        <v>39</v>
      </c>
      <c r="G72" s="17">
        <v>-49</v>
      </c>
      <c r="H72" s="17">
        <v>48</v>
      </c>
      <c r="I72" s="17">
        <v>30</v>
      </c>
      <c r="J72" s="17">
        <v>30</v>
      </c>
      <c r="K72" s="17">
        <v>16</v>
      </c>
      <c r="L72" s="17">
        <v>34</v>
      </c>
    </row>
    <row r="73" spans="1:12" ht="12.75">
      <c r="A73" s="18">
        <v>66</v>
      </c>
      <c r="B73" s="18" t="s">
        <v>225</v>
      </c>
      <c r="C73" s="18" t="s">
        <v>226</v>
      </c>
      <c r="D73" s="18">
        <v>225</v>
      </c>
      <c r="E73" s="18">
        <v>35</v>
      </c>
      <c r="F73" s="18">
        <v>32</v>
      </c>
      <c r="G73" s="18">
        <v>48</v>
      </c>
      <c r="H73" s="18">
        <v>-55</v>
      </c>
      <c r="I73" s="18">
        <v>36</v>
      </c>
      <c r="J73" s="18">
        <v>27</v>
      </c>
      <c r="K73" s="18">
        <v>24</v>
      </c>
      <c r="L73" s="18">
        <v>23</v>
      </c>
    </row>
    <row r="74" spans="1:13" ht="12.75">
      <c r="A74" s="17">
        <v>67</v>
      </c>
      <c r="B74" s="17" t="s">
        <v>227</v>
      </c>
      <c r="C74" s="17" t="s">
        <v>228</v>
      </c>
      <c r="D74" s="17">
        <v>226</v>
      </c>
      <c r="E74" s="17">
        <v>16</v>
      </c>
      <c r="F74" s="17">
        <v>13</v>
      </c>
      <c r="G74" s="17">
        <v>37</v>
      </c>
      <c r="H74" s="17">
        <v>23</v>
      </c>
      <c r="I74" s="17">
        <v>49</v>
      </c>
      <c r="J74" s="17">
        <v>38</v>
      </c>
      <c r="K74" s="17" t="s">
        <v>54</v>
      </c>
      <c r="L74" s="17">
        <v>50</v>
      </c>
      <c r="M74" s="19">
        <v>15</v>
      </c>
    </row>
    <row r="75" spans="1:12" ht="12.75">
      <c r="A75" s="18">
        <v>68</v>
      </c>
      <c r="B75" s="18" t="s">
        <v>229</v>
      </c>
      <c r="C75" s="18" t="s">
        <v>230</v>
      </c>
      <c r="D75" s="18">
        <v>228</v>
      </c>
      <c r="E75" s="18">
        <v>35</v>
      </c>
      <c r="F75" s="18">
        <v>27</v>
      </c>
      <c r="G75" s="18">
        <v>34</v>
      </c>
      <c r="H75" s="18">
        <v>16</v>
      </c>
      <c r="I75" s="18">
        <v>55</v>
      </c>
      <c r="J75" s="18" t="s">
        <v>52</v>
      </c>
      <c r="K75" s="18">
        <v>19</v>
      </c>
      <c r="L75" s="18">
        <v>42</v>
      </c>
    </row>
    <row r="76" spans="1:13" ht="12.75">
      <c r="A76" s="17">
        <v>69</v>
      </c>
      <c r="B76" s="17" t="s">
        <v>231</v>
      </c>
      <c r="C76" s="17" t="s">
        <v>232</v>
      </c>
      <c r="D76" s="17">
        <v>228</v>
      </c>
      <c r="E76" s="17">
        <v>42</v>
      </c>
      <c r="F76" s="17">
        <v>34</v>
      </c>
      <c r="G76" s="17">
        <v>27</v>
      </c>
      <c r="H76" s="17">
        <v>24</v>
      </c>
      <c r="I76" s="17">
        <v>29</v>
      </c>
      <c r="J76" s="17">
        <v>43</v>
      </c>
      <c r="K76" s="17">
        <v>-54</v>
      </c>
      <c r="L76" s="17">
        <v>29</v>
      </c>
      <c r="M76" s="19">
        <v>16</v>
      </c>
    </row>
    <row r="77" spans="1:12" ht="12.75">
      <c r="A77" s="18">
        <v>70</v>
      </c>
      <c r="B77" s="18" t="s">
        <v>233</v>
      </c>
      <c r="C77" s="18" t="s">
        <v>234</v>
      </c>
      <c r="D77" s="18">
        <v>233</v>
      </c>
      <c r="E77" s="18">
        <v>41</v>
      </c>
      <c r="F77" s="18">
        <v>53</v>
      </c>
      <c r="G77" s="18">
        <v>-66</v>
      </c>
      <c r="H77" s="18">
        <v>13</v>
      </c>
      <c r="I77" s="18">
        <v>32</v>
      </c>
      <c r="J77" s="18">
        <v>19</v>
      </c>
      <c r="K77" s="18">
        <v>20</v>
      </c>
      <c r="L77" s="18">
        <v>55</v>
      </c>
    </row>
    <row r="78" spans="1:13" ht="12.75">
      <c r="A78" s="17">
        <v>71</v>
      </c>
      <c r="B78" s="17" t="s">
        <v>235</v>
      </c>
      <c r="C78" s="17" t="s">
        <v>236</v>
      </c>
      <c r="D78" s="17">
        <v>234</v>
      </c>
      <c r="E78" s="17">
        <v>-62</v>
      </c>
      <c r="F78" s="17">
        <v>33</v>
      </c>
      <c r="G78" s="17">
        <v>19</v>
      </c>
      <c r="H78" s="17">
        <v>29</v>
      </c>
      <c r="I78" s="17">
        <v>52</v>
      </c>
      <c r="J78" s="17">
        <v>28</v>
      </c>
      <c r="K78" s="17">
        <v>22</v>
      </c>
      <c r="L78" s="17">
        <v>51</v>
      </c>
      <c r="M78" s="19">
        <v>17</v>
      </c>
    </row>
    <row r="79" spans="1:13" ht="12.75">
      <c r="A79" s="18">
        <v>72</v>
      </c>
      <c r="B79" s="18" t="s">
        <v>237</v>
      </c>
      <c r="C79" s="18" t="s">
        <v>238</v>
      </c>
      <c r="D79" s="18">
        <v>241.5</v>
      </c>
      <c r="E79" s="18">
        <v>46</v>
      </c>
      <c r="F79" s="18">
        <v>44</v>
      </c>
      <c r="G79" s="18">
        <v>-53</v>
      </c>
      <c r="H79" s="18">
        <v>21</v>
      </c>
      <c r="I79" s="18">
        <v>27</v>
      </c>
      <c r="J79" s="18">
        <v>29</v>
      </c>
      <c r="K79" s="18">
        <v>34</v>
      </c>
      <c r="L79" s="18">
        <v>40</v>
      </c>
      <c r="M79" s="19">
        <v>18</v>
      </c>
    </row>
    <row r="80" spans="1:12" ht="12.75">
      <c r="A80" s="17">
        <v>73</v>
      </c>
      <c r="B80" s="17" t="s">
        <v>239</v>
      </c>
      <c r="C80" s="17" t="s">
        <v>240</v>
      </c>
      <c r="D80" s="17">
        <v>242</v>
      </c>
      <c r="E80" s="17">
        <v>16</v>
      </c>
      <c r="F80" s="17">
        <v>-70</v>
      </c>
      <c r="G80" s="17">
        <v>57</v>
      </c>
      <c r="H80" s="17">
        <v>19</v>
      </c>
      <c r="I80" s="17">
        <v>36</v>
      </c>
      <c r="J80" s="17">
        <v>60</v>
      </c>
      <c r="K80" s="17">
        <v>29</v>
      </c>
      <c r="L80" s="17">
        <v>25</v>
      </c>
    </row>
    <row r="81" spans="1:12" ht="12.75">
      <c r="A81" s="18">
        <v>74</v>
      </c>
      <c r="B81" s="18" t="s">
        <v>241</v>
      </c>
      <c r="C81" s="18" t="s">
        <v>242</v>
      </c>
      <c r="D81" s="18">
        <v>242</v>
      </c>
      <c r="E81" s="18">
        <v>43</v>
      </c>
      <c r="F81" s="18">
        <v>32</v>
      </c>
      <c r="G81" s="18">
        <v>-74</v>
      </c>
      <c r="H81" s="18">
        <v>22</v>
      </c>
      <c r="I81" s="18">
        <v>39</v>
      </c>
      <c r="J81" s="18">
        <v>26</v>
      </c>
      <c r="K81" s="18">
        <v>35</v>
      </c>
      <c r="L81" s="18">
        <v>45</v>
      </c>
    </row>
    <row r="82" spans="1:12" ht="12.75">
      <c r="A82" s="17">
        <v>75</v>
      </c>
      <c r="B82" s="17" t="s">
        <v>243</v>
      </c>
      <c r="C82" s="17" t="s">
        <v>244</v>
      </c>
      <c r="D82" s="17">
        <v>245</v>
      </c>
      <c r="E82" s="17">
        <v>26</v>
      </c>
      <c r="F82" s="17">
        <v>31</v>
      </c>
      <c r="G82" s="17">
        <v>38</v>
      </c>
      <c r="H82" s="17">
        <v>52</v>
      </c>
      <c r="I82" s="17">
        <v>44</v>
      </c>
      <c r="J82" s="17">
        <v>35</v>
      </c>
      <c r="K82" s="17" t="s">
        <v>54</v>
      </c>
      <c r="L82" s="17">
        <v>19</v>
      </c>
    </row>
    <row r="83" spans="1:12" ht="12.75">
      <c r="A83" s="5">
        <v>76</v>
      </c>
      <c r="B83" s="5" t="s">
        <v>245</v>
      </c>
      <c r="C83" s="5" t="s">
        <v>246</v>
      </c>
      <c r="D83" s="5">
        <v>247</v>
      </c>
      <c r="E83" s="5">
        <v>39</v>
      </c>
      <c r="F83" s="5">
        <v>43</v>
      </c>
      <c r="G83" s="5">
        <v>43</v>
      </c>
      <c r="H83" s="5">
        <v>32</v>
      </c>
      <c r="I83" s="5">
        <v>40</v>
      </c>
      <c r="J83" s="5">
        <v>23</v>
      </c>
      <c r="K83" s="5">
        <v>27</v>
      </c>
      <c r="L83" s="5" t="s">
        <v>52</v>
      </c>
    </row>
    <row r="84" spans="1:12" ht="12.75">
      <c r="A84" s="17">
        <v>77</v>
      </c>
      <c r="B84" s="17" t="s">
        <v>247</v>
      </c>
      <c r="C84" s="17" t="s">
        <v>248</v>
      </c>
      <c r="D84" s="17">
        <v>261</v>
      </c>
      <c r="E84" s="17">
        <v>55</v>
      </c>
      <c r="F84" s="17">
        <v>56</v>
      </c>
      <c r="G84" s="17">
        <v>11</v>
      </c>
      <c r="H84" s="17">
        <v>54</v>
      </c>
      <c r="I84" s="17">
        <v>33</v>
      </c>
      <c r="J84" s="17">
        <v>32</v>
      </c>
      <c r="K84" s="17" t="s">
        <v>54</v>
      </c>
      <c r="L84" s="17">
        <v>20</v>
      </c>
    </row>
    <row r="85" spans="1:12" ht="12.75">
      <c r="A85" s="18">
        <v>78</v>
      </c>
      <c r="B85" s="18" t="s">
        <v>249</v>
      </c>
      <c r="C85" s="18" t="s">
        <v>250</v>
      </c>
      <c r="D85" s="18">
        <v>261</v>
      </c>
      <c r="E85" s="18">
        <v>54</v>
      </c>
      <c r="F85" s="18">
        <v>59</v>
      </c>
      <c r="G85" s="18">
        <v>56</v>
      </c>
      <c r="H85" s="18">
        <v>-63</v>
      </c>
      <c r="I85" s="18">
        <v>21</v>
      </c>
      <c r="J85" s="18">
        <v>25</v>
      </c>
      <c r="K85" s="18">
        <v>24</v>
      </c>
      <c r="L85" s="18">
        <v>22</v>
      </c>
    </row>
    <row r="86" spans="1:13" ht="12.75">
      <c r="A86" s="17">
        <v>79</v>
      </c>
      <c r="B86" s="17" t="s">
        <v>251</v>
      </c>
      <c r="C86" s="17" t="s">
        <v>252</v>
      </c>
      <c r="D86" s="17">
        <v>265</v>
      </c>
      <c r="E86" s="17">
        <v>14</v>
      </c>
      <c r="F86" s="17">
        <v>52</v>
      </c>
      <c r="G86" s="17">
        <v>37</v>
      </c>
      <c r="H86" s="17" t="s">
        <v>54</v>
      </c>
      <c r="I86" s="17">
        <v>57</v>
      </c>
      <c r="J86" s="17">
        <v>53</v>
      </c>
      <c r="K86" s="17">
        <v>5</v>
      </c>
      <c r="L86" s="17">
        <v>47</v>
      </c>
      <c r="M86" s="19">
        <v>19</v>
      </c>
    </row>
    <row r="87" spans="1:12" ht="12.75">
      <c r="A87" s="5">
        <v>80</v>
      </c>
      <c r="B87" s="5" t="s">
        <v>253</v>
      </c>
      <c r="C87" s="5" t="s">
        <v>254</v>
      </c>
      <c r="D87" s="5">
        <v>266</v>
      </c>
      <c r="E87" s="5">
        <v>47</v>
      </c>
      <c r="F87" s="5">
        <v>43</v>
      </c>
      <c r="G87" s="5">
        <v>32</v>
      </c>
      <c r="H87" s="5">
        <v>58</v>
      </c>
      <c r="I87" s="5">
        <v>25</v>
      </c>
      <c r="J87" s="5">
        <v>20</v>
      </c>
      <c r="K87" s="5" t="s">
        <v>53</v>
      </c>
      <c r="L87" s="5">
        <v>41</v>
      </c>
    </row>
    <row r="88" spans="1:12" ht="12.75">
      <c r="A88" s="17">
        <v>81</v>
      </c>
      <c r="B88" s="17" t="s">
        <v>255</v>
      </c>
      <c r="C88" s="17" t="s">
        <v>256</v>
      </c>
      <c r="D88" s="17">
        <v>269</v>
      </c>
      <c r="E88" s="17">
        <v>-62</v>
      </c>
      <c r="F88" s="17">
        <v>38</v>
      </c>
      <c r="G88" s="17">
        <v>54</v>
      </c>
      <c r="H88" s="17">
        <v>31</v>
      </c>
      <c r="I88" s="17">
        <v>44</v>
      </c>
      <c r="J88" s="17">
        <v>37</v>
      </c>
      <c r="K88" s="17">
        <v>38</v>
      </c>
      <c r="L88" s="17">
        <v>27</v>
      </c>
    </row>
    <row r="89" spans="1:13" ht="12.75">
      <c r="A89" s="18">
        <v>82</v>
      </c>
      <c r="B89" s="18" t="s">
        <v>257</v>
      </c>
      <c r="C89" s="18" t="s">
        <v>258</v>
      </c>
      <c r="D89" s="18">
        <v>271</v>
      </c>
      <c r="E89" s="18">
        <v>48</v>
      </c>
      <c r="F89" s="18">
        <v>38</v>
      </c>
      <c r="G89" s="18">
        <v>41</v>
      </c>
      <c r="H89" s="18">
        <v>39</v>
      </c>
      <c r="I89" s="18">
        <v>48</v>
      </c>
      <c r="J89" s="18">
        <v>36</v>
      </c>
      <c r="K89" s="18">
        <v>21</v>
      </c>
      <c r="L89" s="18" t="s">
        <v>52</v>
      </c>
      <c r="M89" s="19">
        <v>20</v>
      </c>
    </row>
    <row r="90" spans="1:13" ht="12.75">
      <c r="A90" s="17">
        <v>83</v>
      </c>
      <c r="B90" s="17" t="s">
        <v>259</v>
      </c>
      <c r="C90" s="17" t="s">
        <v>260</v>
      </c>
      <c r="D90" s="17">
        <v>271</v>
      </c>
      <c r="E90" s="17">
        <v>38</v>
      </c>
      <c r="F90" s="17">
        <v>45</v>
      </c>
      <c r="G90" s="17">
        <v>33</v>
      </c>
      <c r="H90" s="17">
        <v>27</v>
      </c>
      <c r="I90" s="17">
        <v>-66</v>
      </c>
      <c r="J90" s="17">
        <v>47</v>
      </c>
      <c r="K90" s="17">
        <v>45</v>
      </c>
      <c r="L90" s="17">
        <v>36</v>
      </c>
      <c r="M90" s="19">
        <v>21</v>
      </c>
    </row>
    <row r="91" spans="1:13" ht="12.75">
      <c r="A91" s="18">
        <v>84</v>
      </c>
      <c r="B91" s="18" t="s">
        <v>261</v>
      </c>
      <c r="C91" s="18" t="s">
        <v>262</v>
      </c>
      <c r="D91" s="18">
        <v>272</v>
      </c>
      <c r="E91" s="18">
        <v>52</v>
      </c>
      <c r="F91" s="18">
        <v>34</v>
      </c>
      <c r="G91" s="18">
        <v>18</v>
      </c>
      <c r="H91" s="18">
        <v>34</v>
      </c>
      <c r="I91" s="18">
        <v>-70</v>
      </c>
      <c r="J91" s="18">
        <v>62</v>
      </c>
      <c r="K91" s="18">
        <v>14</v>
      </c>
      <c r="L91" s="18">
        <v>58</v>
      </c>
      <c r="M91" s="19">
        <v>22</v>
      </c>
    </row>
    <row r="92" spans="1:13" ht="12.75">
      <c r="A92" s="17">
        <v>85</v>
      </c>
      <c r="B92" s="17" t="s">
        <v>263</v>
      </c>
      <c r="C92" s="17" t="s">
        <v>264</v>
      </c>
      <c r="D92" s="17">
        <v>272</v>
      </c>
      <c r="E92" s="17">
        <v>29</v>
      </c>
      <c r="F92" s="17">
        <v>54</v>
      </c>
      <c r="G92" s="17">
        <v>43</v>
      </c>
      <c r="H92" s="17">
        <v>-57</v>
      </c>
      <c r="I92" s="17">
        <v>42</v>
      </c>
      <c r="J92" s="17">
        <v>43</v>
      </c>
      <c r="K92" s="17">
        <v>37</v>
      </c>
      <c r="L92" s="17">
        <v>24</v>
      </c>
      <c r="M92" s="19">
        <v>23</v>
      </c>
    </row>
    <row r="93" spans="1:12" ht="12.75">
      <c r="A93" s="5">
        <v>86</v>
      </c>
      <c r="B93" s="5" t="s">
        <v>265</v>
      </c>
      <c r="C93" s="5" t="s">
        <v>266</v>
      </c>
      <c r="D93" s="5">
        <v>278</v>
      </c>
      <c r="E93" s="5">
        <v>45</v>
      </c>
      <c r="F93" s="5">
        <v>41</v>
      </c>
      <c r="G93" s="5">
        <v>22</v>
      </c>
      <c r="H93" s="5">
        <v>23</v>
      </c>
      <c r="I93" s="5">
        <v>56</v>
      </c>
      <c r="J93" s="5">
        <v>31</v>
      </c>
      <c r="K93" s="5">
        <v>-60</v>
      </c>
      <c r="L93" s="5">
        <v>60</v>
      </c>
    </row>
    <row r="94" spans="1:12" ht="12.75">
      <c r="A94" s="17">
        <v>87</v>
      </c>
      <c r="B94" s="17" t="s">
        <v>267</v>
      </c>
      <c r="C94" s="17" t="s">
        <v>268</v>
      </c>
      <c r="D94" s="17">
        <v>286</v>
      </c>
      <c r="E94" s="17">
        <v>19</v>
      </c>
      <c r="F94" s="17">
        <v>50</v>
      </c>
      <c r="G94" s="17" t="s">
        <v>52</v>
      </c>
      <c r="H94" s="17">
        <v>42</v>
      </c>
      <c r="I94" s="17">
        <v>28</v>
      </c>
      <c r="J94" s="17">
        <v>28</v>
      </c>
      <c r="K94" s="17" t="s">
        <v>210</v>
      </c>
      <c r="L94" s="17">
        <v>33</v>
      </c>
    </row>
    <row r="95" spans="1:12" ht="12.75">
      <c r="A95" s="18">
        <v>88</v>
      </c>
      <c r="B95" s="18" t="s">
        <v>269</v>
      </c>
      <c r="C95" s="18" t="s">
        <v>270</v>
      </c>
      <c r="D95" s="18">
        <v>287</v>
      </c>
      <c r="E95" s="18">
        <v>39</v>
      </c>
      <c r="F95" s="18">
        <v>33</v>
      </c>
      <c r="G95" s="18">
        <v>46</v>
      </c>
      <c r="H95" s="18">
        <v>35</v>
      </c>
      <c r="I95" s="18">
        <v>48</v>
      </c>
      <c r="J95" s="18">
        <v>-59</v>
      </c>
      <c r="K95" s="18">
        <v>51</v>
      </c>
      <c r="L95" s="18">
        <v>35</v>
      </c>
    </row>
    <row r="96" spans="1:13" ht="12.75">
      <c r="A96" s="17">
        <v>89</v>
      </c>
      <c r="B96" s="17" t="s">
        <v>271</v>
      </c>
      <c r="C96" s="17" t="s">
        <v>272</v>
      </c>
      <c r="D96" s="17">
        <v>295</v>
      </c>
      <c r="E96" s="17">
        <v>41</v>
      </c>
      <c r="F96" s="17">
        <v>-60</v>
      </c>
      <c r="G96" s="17">
        <v>41</v>
      </c>
      <c r="H96" s="17">
        <v>43</v>
      </c>
      <c r="I96" s="17">
        <v>46</v>
      </c>
      <c r="J96" s="17">
        <v>60</v>
      </c>
      <c r="K96" s="17">
        <v>31</v>
      </c>
      <c r="L96" s="17">
        <v>33</v>
      </c>
      <c r="M96" s="19">
        <v>24</v>
      </c>
    </row>
    <row r="97" spans="1:12" ht="12.75">
      <c r="A97" s="5">
        <v>90</v>
      </c>
      <c r="B97" s="5" t="s">
        <v>273</v>
      </c>
      <c r="C97" s="5" t="s">
        <v>274</v>
      </c>
      <c r="D97" s="5">
        <v>299</v>
      </c>
      <c r="E97" s="5">
        <v>23</v>
      </c>
      <c r="F97" s="5">
        <v>52</v>
      </c>
      <c r="G97" s="5">
        <v>63</v>
      </c>
      <c r="H97" s="5">
        <v>44</v>
      </c>
      <c r="I97" s="5">
        <v>26</v>
      </c>
      <c r="J97" s="5">
        <v>5</v>
      </c>
      <c r="K97" s="5" t="s">
        <v>52</v>
      </c>
      <c r="L97" s="5" t="s">
        <v>38</v>
      </c>
    </row>
    <row r="98" spans="1:12" ht="12.75">
      <c r="A98" s="17">
        <v>91</v>
      </c>
      <c r="B98" s="17" t="s">
        <v>275</v>
      </c>
      <c r="C98" s="17" t="s">
        <v>276</v>
      </c>
      <c r="D98" s="17">
        <v>299</v>
      </c>
      <c r="E98" s="17">
        <v>44</v>
      </c>
      <c r="F98" s="17">
        <v>-69</v>
      </c>
      <c r="G98" s="17">
        <v>28</v>
      </c>
      <c r="H98" s="17">
        <v>36</v>
      </c>
      <c r="I98" s="17">
        <v>53</v>
      </c>
      <c r="J98" s="17">
        <v>46</v>
      </c>
      <c r="K98" s="17">
        <v>51</v>
      </c>
      <c r="L98" s="17">
        <v>41</v>
      </c>
    </row>
    <row r="99" spans="1:12" ht="12.75">
      <c r="A99" s="18">
        <v>92</v>
      </c>
      <c r="B99" s="18" t="s">
        <v>277</v>
      </c>
      <c r="C99" s="18" t="s">
        <v>278</v>
      </c>
      <c r="D99" s="18">
        <v>300</v>
      </c>
      <c r="E99" s="18">
        <v>46</v>
      </c>
      <c r="F99" s="18">
        <v>-57</v>
      </c>
      <c r="G99" s="18">
        <v>32</v>
      </c>
      <c r="H99" s="18">
        <v>46</v>
      </c>
      <c r="I99" s="18">
        <v>47</v>
      </c>
      <c r="J99" s="18">
        <v>45</v>
      </c>
      <c r="K99" s="18">
        <v>45</v>
      </c>
      <c r="L99" s="18">
        <v>39</v>
      </c>
    </row>
    <row r="100" spans="1:13" ht="12.75">
      <c r="A100" s="17">
        <v>93</v>
      </c>
      <c r="B100" s="17" t="s">
        <v>279</v>
      </c>
      <c r="C100" s="17" t="s">
        <v>280</v>
      </c>
      <c r="D100" s="17">
        <v>303</v>
      </c>
      <c r="E100" s="17">
        <v>32</v>
      </c>
      <c r="F100" s="17">
        <v>55</v>
      </c>
      <c r="G100" s="17">
        <v>-59</v>
      </c>
      <c r="H100" s="17">
        <v>37</v>
      </c>
      <c r="I100" s="17">
        <v>50</v>
      </c>
      <c r="J100" s="17">
        <v>44</v>
      </c>
      <c r="K100" s="17">
        <v>31</v>
      </c>
      <c r="L100" s="17">
        <v>54</v>
      </c>
      <c r="M100" s="19">
        <v>25</v>
      </c>
    </row>
    <row r="101" spans="1:12" ht="12.75">
      <c r="A101" s="18">
        <v>94</v>
      </c>
      <c r="B101" s="18" t="s">
        <v>281</v>
      </c>
      <c r="C101" s="18" t="s">
        <v>282</v>
      </c>
      <c r="D101" s="18">
        <v>306</v>
      </c>
      <c r="E101" s="18">
        <v>61</v>
      </c>
      <c r="F101" s="18">
        <v>42</v>
      </c>
      <c r="G101" s="18">
        <v>70</v>
      </c>
      <c r="H101" s="18">
        <v>29</v>
      </c>
      <c r="I101" s="18">
        <v>22</v>
      </c>
      <c r="J101" s="18">
        <v>53</v>
      </c>
      <c r="K101" s="18" t="s">
        <v>54</v>
      </c>
      <c r="L101" s="18">
        <v>29</v>
      </c>
    </row>
    <row r="102" spans="1:12" ht="12.75">
      <c r="A102" s="17">
        <v>95</v>
      </c>
      <c r="B102" s="17" t="s">
        <v>283</v>
      </c>
      <c r="C102" s="17" t="s">
        <v>284</v>
      </c>
      <c r="D102" s="17">
        <v>314</v>
      </c>
      <c r="E102" s="17">
        <v>63</v>
      </c>
      <c r="F102" s="17">
        <v>41</v>
      </c>
      <c r="G102" s="17">
        <v>10</v>
      </c>
      <c r="H102" s="17">
        <v>45</v>
      </c>
      <c r="I102" s="17">
        <v>53</v>
      </c>
      <c r="J102" s="17">
        <v>51</v>
      </c>
      <c r="K102" s="17" t="s">
        <v>54</v>
      </c>
      <c r="L102" s="17">
        <v>51</v>
      </c>
    </row>
    <row r="103" spans="1:13" ht="12.75">
      <c r="A103" s="18">
        <v>96</v>
      </c>
      <c r="B103" s="18" t="s">
        <v>285</v>
      </c>
      <c r="C103" s="18" t="s">
        <v>286</v>
      </c>
      <c r="D103" s="18">
        <v>317</v>
      </c>
      <c r="E103" s="18">
        <v>48</v>
      </c>
      <c r="F103" s="18">
        <v>40</v>
      </c>
      <c r="G103" s="18">
        <v>62</v>
      </c>
      <c r="H103" s="18">
        <v>35</v>
      </c>
      <c r="I103" s="18">
        <v>45</v>
      </c>
      <c r="J103" s="18">
        <v>41</v>
      </c>
      <c r="K103" s="18">
        <v>46</v>
      </c>
      <c r="L103" s="18">
        <v>-65</v>
      </c>
      <c r="M103" s="19">
        <v>26</v>
      </c>
    </row>
    <row r="104" spans="1:12" ht="12.75">
      <c r="A104" s="17">
        <v>97</v>
      </c>
      <c r="B104" s="17" t="s">
        <v>287</v>
      </c>
      <c r="C104" s="17" t="s">
        <v>288</v>
      </c>
      <c r="D104" s="17">
        <v>319</v>
      </c>
      <c r="E104" s="17">
        <v>17</v>
      </c>
      <c r="F104" s="17">
        <v>49</v>
      </c>
      <c r="G104" s="17">
        <v>72</v>
      </c>
      <c r="H104" s="17">
        <v>37</v>
      </c>
      <c r="I104" s="17">
        <v>40</v>
      </c>
      <c r="J104" s="17">
        <v>51</v>
      </c>
      <c r="K104" s="17">
        <v>53</v>
      </c>
      <c r="L104" s="17" t="s">
        <v>52</v>
      </c>
    </row>
    <row r="105" spans="1:12" ht="12.75">
      <c r="A105" s="18">
        <v>98</v>
      </c>
      <c r="B105" s="18" t="s">
        <v>289</v>
      </c>
      <c r="C105" s="18" t="s">
        <v>290</v>
      </c>
      <c r="D105" s="18">
        <v>319</v>
      </c>
      <c r="E105" s="18">
        <v>49</v>
      </c>
      <c r="F105" s="18">
        <v>-50</v>
      </c>
      <c r="G105" s="18">
        <v>45</v>
      </c>
      <c r="H105" s="18">
        <v>48</v>
      </c>
      <c r="I105" s="18">
        <v>41</v>
      </c>
      <c r="J105" s="18">
        <v>44</v>
      </c>
      <c r="K105" s="18">
        <v>48</v>
      </c>
      <c r="L105" s="18">
        <v>44</v>
      </c>
    </row>
    <row r="106" spans="1:12" ht="12.75">
      <c r="A106" s="17">
        <v>99</v>
      </c>
      <c r="B106" s="17" t="s">
        <v>291</v>
      </c>
      <c r="C106" s="17" t="s">
        <v>292</v>
      </c>
      <c r="D106" s="17">
        <v>321</v>
      </c>
      <c r="E106" s="17">
        <v>38</v>
      </c>
      <c r="F106" s="17">
        <v>46</v>
      </c>
      <c r="G106" s="17">
        <v>65</v>
      </c>
      <c r="H106" s="17">
        <v>-66</v>
      </c>
      <c r="I106" s="17">
        <v>49</v>
      </c>
      <c r="J106" s="17">
        <v>41</v>
      </c>
      <c r="K106" s="17">
        <v>44</v>
      </c>
      <c r="L106" s="17">
        <v>38</v>
      </c>
    </row>
    <row r="107" spans="1:13" ht="12.75">
      <c r="A107" s="18">
        <v>100</v>
      </c>
      <c r="B107" s="18" t="s">
        <v>293</v>
      </c>
      <c r="C107" s="18" t="s">
        <v>294</v>
      </c>
      <c r="D107" s="18">
        <v>327</v>
      </c>
      <c r="E107" s="18">
        <v>59</v>
      </c>
      <c r="F107" s="18">
        <v>36</v>
      </c>
      <c r="G107" s="18">
        <v>42</v>
      </c>
      <c r="H107" s="18">
        <v>51</v>
      </c>
      <c r="I107" s="18">
        <v>58</v>
      </c>
      <c r="J107" s="18">
        <v>-61</v>
      </c>
      <c r="K107" s="18">
        <v>27</v>
      </c>
      <c r="L107" s="18">
        <v>54</v>
      </c>
      <c r="M107" s="19">
        <v>27</v>
      </c>
    </row>
    <row r="108" spans="1:12" ht="12.75">
      <c r="A108" s="17">
        <v>101</v>
      </c>
      <c r="B108" s="17" t="s">
        <v>295</v>
      </c>
      <c r="C108" s="17" t="s">
        <v>296</v>
      </c>
      <c r="D108" s="17">
        <v>335</v>
      </c>
      <c r="E108" s="17">
        <v>36</v>
      </c>
      <c r="F108" s="17">
        <v>25</v>
      </c>
      <c r="G108" s="17">
        <v>44</v>
      </c>
      <c r="H108" s="17" t="s">
        <v>54</v>
      </c>
      <c r="I108" s="17">
        <v>59</v>
      </c>
      <c r="J108" s="17">
        <v>37</v>
      </c>
      <c r="K108" s="17" t="s">
        <v>210</v>
      </c>
      <c r="L108" s="17">
        <v>48</v>
      </c>
    </row>
    <row r="109" spans="1:12" ht="12.75">
      <c r="A109" s="18">
        <v>102</v>
      </c>
      <c r="B109" s="18" t="s">
        <v>297</v>
      </c>
      <c r="C109" s="18" t="s">
        <v>298</v>
      </c>
      <c r="D109" s="18">
        <v>337</v>
      </c>
      <c r="E109" s="18">
        <v>60</v>
      </c>
      <c r="F109" s="18">
        <v>48</v>
      </c>
      <c r="G109" s="18">
        <v>54</v>
      </c>
      <c r="H109" s="18">
        <v>33</v>
      </c>
      <c r="I109" s="18">
        <v>-62</v>
      </c>
      <c r="J109" s="18">
        <v>52</v>
      </c>
      <c r="K109" s="18">
        <v>41</v>
      </c>
      <c r="L109" s="18">
        <v>49</v>
      </c>
    </row>
    <row r="110" spans="1:12" ht="12.75">
      <c r="A110" s="17">
        <v>103</v>
      </c>
      <c r="B110" s="17" t="s">
        <v>299</v>
      </c>
      <c r="C110" s="17" t="s">
        <v>300</v>
      </c>
      <c r="D110" s="17">
        <v>339</v>
      </c>
      <c r="E110" s="17">
        <v>13</v>
      </c>
      <c r="F110" s="17">
        <v>63</v>
      </c>
      <c r="G110" s="17">
        <v>60</v>
      </c>
      <c r="H110" s="17">
        <v>43</v>
      </c>
      <c r="I110" s="17">
        <v>51</v>
      </c>
      <c r="J110" s="17">
        <v>57</v>
      </c>
      <c r="K110" s="17">
        <v>52</v>
      </c>
      <c r="L110" s="17" t="s">
        <v>52</v>
      </c>
    </row>
    <row r="111" spans="1:12" ht="12.75">
      <c r="A111" s="5">
        <v>104</v>
      </c>
      <c r="B111" s="5" t="s">
        <v>301</v>
      </c>
      <c r="C111" s="5" t="s">
        <v>302</v>
      </c>
      <c r="D111" s="5">
        <v>339</v>
      </c>
      <c r="E111" s="5">
        <v>61</v>
      </c>
      <c r="F111" s="5">
        <v>59</v>
      </c>
      <c r="G111" s="5">
        <v>49</v>
      </c>
      <c r="H111" s="5">
        <v>33</v>
      </c>
      <c r="I111" s="5">
        <v>54</v>
      </c>
      <c r="J111" s="5">
        <v>42</v>
      </c>
      <c r="K111" s="5">
        <v>41</v>
      </c>
      <c r="L111" s="5">
        <v>-66</v>
      </c>
    </row>
    <row r="112" spans="1:12" ht="12.75">
      <c r="A112" s="5">
        <v>105</v>
      </c>
      <c r="B112" s="5" t="s">
        <v>303</v>
      </c>
      <c r="C112" s="5" t="s">
        <v>304</v>
      </c>
      <c r="D112" s="5">
        <v>341</v>
      </c>
      <c r="E112" s="5">
        <v>75</v>
      </c>
      <c r="F112" s="5">
        <v>37</v>
      </c>
      <c r="G112" s="5">
        <v>35</v>
      </c>
      <c r="H112" s="5" t="s">
        <v>54</v>
      </c>
      <c r="I112" s="5">
        <v>62</v>
      </c>
      <c r="J112" s="5">
        <v>62</v>
      </c>
      <c r="K112" s="5">
        <v>20</v>
      </c>
      <c r="L112" s="5">
        <v>50</v>
      </c>
    </row>
    <row r="113" spans="1:12" ht="12.75">
      <c r="A113" s="5">
        <v>106</v>
      </c>
      <c r="B113" s="5" t="s">
        <v>305</v>
      </c>
      <c r="C113" s="5" t="s">
        <v>306</v>
      </c>
      <c r="D113" s="5">
        <v>342</v>
      </c>
      <c r="E113" s="5">
        <v>51</v>
      </c>
      <c r="F113" s="5">
        <v>36</v>
      </c>
      <c r="G113" s="5">
        <v>64</v>
      </c>
      <c r="H113" s="5">
        <v>38</v>
      </c>
      <c r="I113" s="5">
        <v>58</v>
      </c>
      <c r="J113" s="5">
        <v>33</v>
      </c>
      <c r="K113" s="5" t="s">
        <v>54</v>
      </c>
      <c r="L113" s="5">
        <v>62</v>
      </c>
    </row>
    <row r="114" spans="1:13" ht="12.75">
      <c r="A114" s="5">
        <v>107</v>
      </c>
      <c r="B114" s="5" t="s">
        <v>307</v>
      </c>
      <c r="C114" s="5" t="s">
        <v>308</v>
      </c>
      <c r="D114" s="5">
        <v>343</v>
      </c>
      <c r="E114" s="5">
        <v>63</v>
      </c>
      <c r="F114" s="5">
        <v>55</v>
      </c>
      <c r="G114" s="5">
        <v>31</v>
      </c>
      <c r="H114" s="5">
        <v>-67</v>
      </c>
      <c r="I114" s="5">
        <v>57</v>
      </c>
      <c r="J114" s="5">
        <v>39</v>
      </c>
      <c r="K114" s="5">
        <v>46</v>
      </c>
      <c r="L114" s="5">
        <v>52</v>
      </c>
      <c r="M114" s="19">
        <v>28</v>
      </c>
    </row>
    <row r="115" spans="1:13" ht="12.75">
      <c r="A115" s="18">
        <v>108</v>
      </c>
      <c r="B115" s="18" t="s">
        <v>309</v>
      </c>
      <c r="C115" s="18" t="s">
        <v>310</v>
      </c>
      <c r="D115" s="18">
        <v>345</v>
      </c>
      <c r="E115" s="18">
        <v>52</v>
      </c>
      <c r="F115" s="18">
        <v>64</v>
      </c>
      <c r="G115" s="18">
        <v>35</v>
      </c>
      <c r="H115" s="18">
        <v>53</v>
      </c>
      <c r="I115" s="18">
        <v>42</v>
      </c>
      <c r="J115" s="18">
        <v>40</v>
      </c>
      <c r="K115" s="18" t="s">
        <v>54</v>
      </c>
      <c r="L115" s="18">
        <v>59</v>
      </c>
      <c r="M115" s="19">
        <v>29</v>
      </c>
    </row>
    <row r="116" spans="1:12" ht="12.75">
      <c r="A116" s="17">
        <v>109</v>
      </c>
      <c r="B116" s="17" t="s">
        <v>311</v>
      </c>
      <c r="C116" s="17" t="s">
        <v>312</v>
      </c>
      <c r="D116" s="17">
        <v>346</v>
      </c>
      <c r="E116" s="17">
        <v>54</v>
      </c>
      <c r="F116" s="17">
        <v>54</v>
      </c>
      <c r="G116" s="17">
        <v>-61</v>
      </c>
      <c r="H116" s="17">
        <v>50</v>
      </c>
      <c r="I116" s="17">
        <v>47</v>
      </c>
      <c r="J116" s="17">
        <v>49</v>
      </c>
      <c r="K116" s="17">
        <v>58</v>
      </c>
      <c r="L116" s="17">
        <v>34</v>
      </c>
    </row>
    <row r="117" spans="1:12" ht="12.75">
      <c r="A117" s="18">
        <v>110</v>
      </c>
      <c r="B117" s="18" t="s">
        <v>313</v>
      </c>
      <c r="C117" s="18" t="s">
        <v>314</v>
      </c>
      <c r="D117" s="18">
        <v>346</v>
      </c>
      <c r="E117" s="18">
        <v>55</v>
      </c>
      <c r="F117" s="18">
        <v>39</v>
      </c>
      <c r="G117" s="18">
        <v>40</v>
      </c>
      <c r="H117" s="18">
        <v>63</v>
      </c>
      <c r="I117" s="18">
        <v>55</v>
      </c>
      <c r="J117" s="18">
        <v>-64</v>
      </c>
      <c r="K117" s="18">
        <v>39</v>
      </c>
      <c r="L117" s="18">
        <v>55</v>
      </c>
    </row>
    <row r="118" spans="1:12" ht="12.75">
      <c r="A118" s="17">
        <v>111</v>
      </c>
      <c r="B118" s="17" t="s">
        <v>315</v>
      </c>
      <c r="C118" s="17" t="s">
        <v>316</v>
      </c>
      <c r="D118" s="17">
        <v>347</v>
      </c>
      <c r="E118" s="17">
        <v>37</v>
      </c>
      <c r="F118" s="17">
        <v>62</v>
      </c>
      <c r="G118" s="17">
        <v>48</v>
      </c>
      <c r="H118" s="17">
        <v>52</v>
      </c>
      <c r="I118" s="17">
        <v>25</v>
      </c>
      <c r="J118" s="17">
        <v>66</v>
      </c>
      <c r="K118" s="17">
        <v>57</v>
      </c>
      <c r="L118" s="17" t="s">
        <v>52</v>
      </c>
    </row>
    <row r="119" spans="1:12" ht="12.75">
      <c r="A119" s="18">
        <v>112</v>
      </c>
      <c r="B119" s="18" t="s">
        <v>317</v>
      </c>
      <c r="C119" s="18" t="s">
        <v>318</v>
      </c>
      <c r="D119" s="18">
        <v>347</v>
      </c>
      <c r="E119" s="18">
        <v>50</v>
      </c>
      <c r="F119" s="18">
        <v>47</v>
      </c>
      <c r="G119" s="18">
        <v>42</v>
      </c>
      <c r="H119" s="18" t="s">
        <v>54</v>
      </c>
      <c r="I119" s="18">
        <v>34</v>
      </c>
      <c r="J119" s="18">
        <v>45</v>
      </c>
      <c r="K119" s="18" t="s">
        <v>210</v>
      </c>
      <c r="L119" s="18">
        <v>43</v>
      </c>
    </row>
    <row r="120" spans="1:12" ht="12.75">
      <c r="A120" s="17">
        <v>113</v>
      </c>
      <c r="B120" s="17" t="s">
        <v>319</v>
      </c>
      <c r="C120" s="17" t="s">
        <v>320</v>
      </c>
      <c r="D120" s="17">
        <v>348</v>
      </c>
      <c r="E120" s="17">
        <v>44</v>
      </c>
      <c r="F120" s="17">
        <v>58</v>
      </c>
      <c r="G120" s="17">
        <v>47</v>
      </c>
      <c r="H120" s="17">
        <v>62</v>
      </c>
      <c r="I120" s="17">
        <v>54</v>
      </c>
      <c r="J120" s="17">
        <v>65</v>
      </c>
      <c r="K120" s="17">
        <v>-69</v>
      </c>
      <c r="L120" s="17">
        <v>18</v>
      </c>
    </row>
    <row r="121" spans="1:13" ht="12.75">
      <c r="A121" s="18">
        <v>114</v>
      </c>
      <c r="B121" s="18" t="s">
        <v>321</v>
      </c>
      <c r="C121" s="18" t="s">
        <v>322</v>
      </c>
      <c r="D121" s="18">
        <v>357</v>
      </c>
      <c r="E121" s="18">
        <v>58</v>
      </c>
      <c r="F121" s="18">
        <v>-60</v>
      </c>
      <c r="G121" s="18">
        <v>57</v>
      </c>
      <c r="H121" s="18">
        <v>49</v>
      </c>
      <c r="I121" s="18">
        <v>59</v>
      </c>
      <c r="J121" s="18">
        <v>56</v>
      </c>
      <c r="K121" s="18">
        <v>22</v>
      </c>
      <c r="L121" s="18">
        <v>56</v>
      </c>
      <c r="M121" s="19">
        <v>30</v>
      </c>
    </row>
    <row r="122" spans="1:13" ht="12.75">
      <c r="A122" s="17">
        <v>115</v>
      </c>
      <c r="B122" s="17" t="s">
        <v>323</v>
      </c>
      <c r="C122" s="17" t="s">
        <v>324</v>
      </c>
      <c r="D122" s="17">
        <v>357</v>
      </c>
      <c r="E122" s="17">
        <v>49</v>
      </c>
      <c r="F122" s="17">
        <v>49</v>
      </c>
      <c r="G122" s="17">
        <v>61</v>
      </c>
      <c r="H122" s="17">
        <v>54</v>
      </c>
      <c r="I122" s="17">
        <v>-65</v>
      </c>
      <c r="J122" s="17">
        <v>48</v>
      </c>
      <c r="K122" s="17">
        <v>48</v>
      </c>
      <c r="L122" s="17">
        <v>48</v>
      </c>
      <c r="M122" s="19">
        <v>31</v>
      </c>
    </row>
    <row r="123" spans="1:13" ht="12.75">
      <c r="A123" s="18">
        <v>116</v>
      </c>
      <c r="B123" s="18" t="s">
        <v>325</v>
      </c>
      <c r="C123" s="18" t="s">
        <v>326</v>
      </c>
      <c r="D123" s="18">
        <v>361</v>
      </c>
      <c r="E123" s="18">
        <v>-69</v>
      </c>
      <c r="F123" s="18">
        <v>47</v>
      </c>
      <c r="G123" s="18">
        <v>38</v>
      </c>
      <c r="H123" s="18">
        <v>60</v>
      </c>
      <c r="I123" s="18">
        <v>69</v>
      </c>
      <c r="J123" s="18">
        <v>67</v>
      </c>
      <c r="K123" s="18">
        <v>16</v>
      </c>
      <c r="L123" s="18">
        <v>64</v>
      </c>
      <c r="M123" s="19">
        <v>32</v>
      </c>
    </row>
    <row r="124" spans="1:12" ht="12.75">
      <c r="A124" s="17">
        <v>117</v>
      </c>
      <c r="B124" s="17" t="s">
        <v>327</v>
      </c>
      <c r="C124" s="17" t="s">
        <v>328</v>
      </c>
      <c r="D124" s="17">
        <v>362</v>
      </c>
      <c r="E124" s="17">
        <v>47</v>
      </c>
      <c r="F124" s="17">
        <v>-73</v>
      </c>
      <c r="G124" s="17">
        <v>56</v>
      </c>
      <c r="H124" s="17">
        <v>38</v>
      </c>
      <c r="I124" s="17">
        <v>46</v>
      </c>
      <c r="J124" s="17">
        <v>61</v>
      </c>
      <c r="K124" s="17">
        <v>61</v>
      </c>
      <c r="L124" s="17">
        <v>53</v>
      </c>
    </row>
    <row r="125" spans="1:12" ht="12.75">
      <c r="A125" s="18">
        <v>118</v>
      </c>
      <c r="B125" s="18" t="s">
        <v>329</v>
      </c>
      <c r="C125" s="18" t="s">
        <v>330</v>
      </c>
      <c r="D125" s="18">
        <v>363</v>
      </c>
      <c r="E125" s="18">
        <v>66</v>
      </c>
      <c r="F125" s="18">
        <v>58</v>
      </c>
      <c r="G125" s="18">
        <v>40</v>
      </c>
      <c r="H125" s="18">
        <v>41</v>
      </c>
      <c r="I125" s="18">
        <v>52</v>
      </c>
      <c r="J125" s="18">
        <v>-71</v>
      </c>
      <c r="K125" s="18">
        <v>50</v>
      </c>
      <c r="L125" s="18">
        <v>56</v>
      </c>
    </row>
    <row r="126" spans="1:12" ht="12.75">
      <c r="A126" s="17">
        <v>119</v>
      </c>
      <c r="B126" s="17" t="s">
        <v>331</v>
      </c>
      <c r="C126" s="17" t="s">
        <v>332</v>
      </c>
      <c r="D126" s="17">
        <v>371</v>
      </c>
      <c r="E126" s="17">
        <v>42</v>
      </c>
      <c r="F126" s="17">
        <v>70</v>
      </c>
      <c r="G126" s="17">
        <v>60</v>
      </c>
      <c r="H126" s="17">
        <v>50</v>
      </c>
      <c r="I126" s="17">
        <v>51</v>
      </c>
      <c r="J126" s="17">
        <v>70</v>
      </c>
      <c r="K126" s="17" t="s">
        <v>54</v>
      </c>
      <c r="L126" s="17">
        <v>28</v>
      </c>
    </row>
    <row r="127" spans="1:13" ht="12.75">
      <c r="A127" s="18">
        <v>120</v>
      </c>
      <c r="B127" s="18" t="s">
        <v>333</v>
      </c>
      <c r="C127" s="18" t="s">
        <v>334</v>
      </c>
      <c r="D127" s="18">
        <v>378</v>
      </c>
      <c r="E127" s="18">
        <v>40</v>
      </c>
      <c r="F127" s="18">
        <v>51</v>
      </c>
      <c r="G127" s="18">
        <v>59</v>
      </c>
      <c r="H127" s="18">
        <v>60</v>
      </c>
      <c r="I127" s="18">
        <v>-61</v>
      </c>
      <c r="J127" s="18">
        <v>57</v>
      </c>
      <c r="K127" s="18">
        <v>59</v>
      </c>
      <c r="L127" s="18">
        <v>52</v>
      </c>
      <c r="M127" s="19">
        <v>33</v>
      </c>
    </row>
    <row r="128" spans="1:13" ht="12.75">
      <c r="A128" s="17">
        <v>121</v>
      </c>
      <c r="B128" s="17" t="s">
        <v>335</v>
      </c>
      <c r="C128" s="17" t="s">
        <v>336</v>
      </c>
      <c r="D128" s="17">
        <v>380</v>
      </c>
      <c r="E128" s="17">
        <v>59</v>
      </c>
      <c r="F128" s="17">
        <v>48</v>
      </c>
      <c r="G128" s="17">
        <v>69</v>
      </c>
      <c r="H128" s="17" t="s">
        <v>54</v>
      </c>
      <c r="I128" s="17">
        <v>45</v>
      </c>
      <c r="J128" s="17">
        <v>59</v>
      </c>
      <c r="K128" s="17">
        <v>53</v>
      </c>
      <c r="L128" s="17">
        <v>47</v>
      </c>
      <c r="M128" s="19">
        <v>34</v>
      </c>
    </row>
    <row r="129" spans="1:13" ht="12.75">
      <c r="A129" s="18">
        <v>122</v>
      </c>
      <c r="B129" s="18" t="s">
        <v>337</v>
      </c>
      <c r="C129" s="18" t="s">
        <v>338</v>
      </c>
      <c r="D129" s="18">
        <v>382</v>
      </c>
      <c r="E129" s="18">
        <v>69</v>
      </c>
      <c r="F129" s="18">
        <v>66</v>
      </c>
      <c r="G129" s="18">
        <v>44</v>
      </c>
      <c r="H129" s="18">
        <v>41</v>
      </c>
      <c r="I129" s="18">
        <v>-71</v>
      </c>
      <c r="J129" s="18">
        <v>39</v>
      </c>
      <c r="K129" s="18">
        <v>64</v>
      </c>
      <c r="L129" s="18">
        <v>59</v>
      </c>
      <c r="M129" s="19">
        <v>35</v>
      </c>
    </row>
    <row r="130" spans="1:12" ht="12.75">
      <c r="A130" s="5">
        <v>123</v>
      </c>
      <c r="B130" s="5" t="s">
        <v>339</v>
      </c>
      <c r="C130" s="5" t="s">
        <v>340</v>
      </c>
      <c r="D130" s="5">
        <v>384</v>
      </c>
      <c r="E130" s="5">
        <v>56</v>
      </c>
      <c r="F130" s="5">
        <v>61</v>
      </c>
      <c r="G130" s="5">
        <v>58</v>
      </c>
      <c r="H130" s="5">
        <v>47</v>
      </c>
      <c r="I130" s="5">
        <v>-69</v>
      </c>
      <c r="J130" s="5">
        <v>58</v>
      </c>
      <c r="K130" s="5">
        <v>47</v>
      </c>
      <c r="L130" s="5">
        <v>57</v>
      </c>
    </row>
    <row r="131" spans="1:12" ht="12.75">
      <c r="A131" s="18">
        <v>124</v>
      </c>
      <c r="B131" s="18" t="s">
        <v>341</v>
      </c>
      <c r="C131" s="18" t="s">
        <v>342</v>
      </c>
      <c r="D131" s="18">
        <v>387</v>
      </c>
      <c r="E131" s="18">
        <v>53</v>
      </c>
      <c r="F131" s="18">
        <v>53</v>
      </c>
      <c r="G131" s="18">
        <v>73</v>
      </c>
      <c r="H131" s="18">
        <v>53</v>
      </c>
      <c r="I131" s="18">
        <v>56</v>
      </c>
      <c r="J131" s="18">
        <v>50</v>
      </c>
      <c r="K131" s="18" t="s">
        <v>54</v>
      </c>
      <c r="L131" s="18">
        <v>49</v>
      </c>
    </row>
    <row r="132" spans="1:12" ht="12.75">
      <c r="A132" s="17">
        <v>125</v>
      </c>
      <c r="B132" s="17" t="s">
        <v>343</v>
      </c>
      <c r="C132" s="17" t="s">
        <v>344</v>
      </c>
      <c r="D132" s="17">
        <v>394</v>
      </c>
      <c r="E132" s="17" t="s">
        <v>52</v>
      </c>
      <c r="F132" s="17" t="s">
        <v>38</v>
      </c>
      <c r="G132" s="17" t="s">
        <v>38</v>
      </c>
      <c r="H132" s="17">
        <v>30</v>
      </c>
      <c r="I132" s="17">
        <v>31</v>
      </c>
      <c r="J132" s="17" t="s">
        <v>38</v>
      </c>
      <c r="K132" s="17">
        <v>36</v>
      </c>
      <c r="L132" s="17">
        <v>39</v>
      </c>
    </row>
    <row r="133" spans="1:13" ht="12.75">
      <c r="A133" s="18">
        <v>126</v>
      </c>
      <c r="B133" s="18" t="s">
        <v>345</v>
      </c>
      <c r="C133" s="18" t="s">
        <v>346</v>
      </c>
      <c r="D133" s="18">
        <v>398</v>
      </c>
      <c r="E133" s="18">
        <v>-68</v>
      </c>
      <c r="F133" s="18">
        <v>61</v>
      </c>
      <c r="G133" s="18">
        <v>65</v>
      </c>
      <c r="H133" s="18">
        <v>49</v>
      </c>
      <c r="I133" s="18">
        <v>60</v>
      </c>
      <c r="J133" s="18">
        <v>63</v>
      </c>
      <c r="K133" s="18">
        <v>47</v>
      </c>
      <c r="L133" s="18">
        <v>53</v>
      </c>
      <c r="M133" s="19">
        <v>36</v>
      </c>
    </row>
    <row r="134" spans="1:12" ht="12.75">
      <c r="A134" s="17">
        <v>127</v>
      </c>
      <c r="B134" s="17" t="s">
        <v>347</v>
      </c>
      <c r="C134" s="17" t="s">
        <v>348</v>
      </c>
      <c r="D134" s="17">
        <v>400</v>
      </c>
      <c r="E134" s="17">
        <v>65</v>
      </c>
      <c r="F134" s="17">
        <v>63</v>
      </c>
      <c r="G134" s="17" t="s">
        <v>66</v>
      </c>
      <c r="H134" s="17">
        <v>45</v>
      </c>
      <c r="I134" s="17">
        <v>43</v>
      </c>
      <c r="J134" s="17">
        <v>65</v>
      </c>
      <c r="K134" s="17">
        <v>73</v>
      </c>
      <c r="L134" s="17">
        <v>46</v>
      </c>
    </row>
    <row r="135" spans="1:13" ht="12.75">
      <c r="A135" s="18">
        <v>128</v>
      </c>
      <c r="B135" s="18" t="s">
        <v>349</v>
      </c>
      <c r="C135" s="18" t="s">
        <v>350</v>
      </c>
      <c r="D135" s="18">
        <v>404</v>
      </c>
      <c r="E135" s="18">
        <v>64</v>
      </c>
      <c r="F135" s="18">
        <v>62</v>
      </c>
      <c r="G135" s="18">
        <v>46</v>
      </c>
      <c r="H135" s="18">
        <v>70</v>
      </c>
      <c r="I135" s="18">
        <v>66</v>
      </c>
      <c r="J135" s="18">
        <v>38</v>
      </c>
      <c r="K135" s="18" t="s">
        <v>52</v>
      </c>
      <c r="L135" s="18">
        <v>58</v>
      </c>
      <c r="M135" s="19">
        <v>37</v>
      </c>
    </row>
    <row r="136" spans="1:12" ht="12.75">
      <c r="A136" s="17">
        <v>129</v>
      </c>
      <c r="B136" s="17" t="s">
        <v>351</v>
      </c>
      <c r="C136" s="17" t="s">
        <v>352</v>
      </c>
      <c r="D136" s="17">
        <v>404</v>
      </c>
      <c r="E136" s="17">
        <v>-68</v>
      </c>
      <c r="F136" s="17">
        <v>44</v>
      </c>
      <c r="G136" s="17">
        <v>64</v>
      </c>
      <c r="H136" s="17">
        <v>64</v>
      </c>
      <c r="I136" s="17">
        <v>67</v>
      </c>
      <c r="J136" s="17">
        <v>54</v>
      </c>
      <c r="K136" s="17">
        <v>49</v>
      </c>
      <c r="L136" s="17">
        <v>62</v>
      </c>
    </row>
    <row r="137" spans="1:13" ht="12.75">
      <c r="A137" s="18">
        <v>130</v>
      </c>
      <c r="B137" s="18" t="s">
        <v>353</v>
      </c>
      <c r="C137" s="18" t="s">
        <v>354</v>
      </c>
      <c r="D137" s="18">
        <v>410</v>
      </c>
      <c r="E137" s="18">
        <v>56</v>
      </c>
      <c r="F137" s="18">
        <v>-71</v>
      </c>
      <c r="G137" s="18">
        <v>66</v>
      </c>
      <c r="H137" s="18">
        <v>58</v>
      </c>
      <c r="I137" s="18">
        <v>64</v>
      </c>
      <c r="J137" s="18">
        <v>55</v>
      </c>
      <c r="K137" s="18">
        <v>43</v>
      </c>
      <c r="L137" s="18">
        <v>68</v>
      </c>
      <c r="M137" s="19">
        <v>38</v>
      </c>
    </row>
    <row r="138" spans="1:13" ht="12.75">
      <c r="A138" s="5">
        <v>131</v>
      </c>
      <c r="B138" s="5" t="s">
        <v>355</v>
      </c>
      <c r="C138" s="5" t="s">
        <v>356</v>
      </c>
      <c r="D138" s="5">
        <v>410</v>
      </c>
      <c r="E138" s="5">
        <v>50</v>
      </c>
      <c r="F138" s="5">
        <v>57</v>
      </c>
      <c r="G138" s="5">
        <v>70</v>
      </c>
      <c r="H138" s="5">
        <v>56</v>
      </c>
      <c r="I138" s="5">
        <v>65</v>
      </c>
      <c r="J138" s="5">
        <v>58</v>
      </c>
      <c r="K138" s="5">
        <v>54</v>
      </c>
      <c r="L138" s="5" t="s">
        <v>52</v>
      </c>
      <c r="M138" s="19">
        <v>39</v>
      </c>
    </row>
    <row r="139" spans="1:13" ht="12.75">
      <c r="A139" s="5">
        <v>132</v>
      </c>
      <c r="B139" s="5" t="s">
        <v>357</v>
      </c>
      <c r="C139" s="5" t="s">
        <v>358</v>
      </c>
      <c r="D139" s="5">
        <v>416</v>
      </c>
      <c r="E139" s="5">
        <v>57</v>
      </c>
      <c r="F139" s="5">
        <v>69</v>
      </c>
      <c r="G139" s="5">
        <v>67</v>
      </c>
      <c r="H139" s="5">
        <v>69</v>
      </c>
      <c r="I139" s="5">
        <v>61</v>
      </c>
      <c r="J139" s="5">
        <v>56</v>
      </c>
      <c r="K139" s="5">
        <v>37</v>
      </c>
      <c r="L139" s="5" t="s">
        <v>52</v>
      </c>
      <c r="M139" s="19">
        <v>40</v>
      </c>
    </row>
    <row r="140" spans="1:13" ht="12.75">
      <c r="A140" s="17">
        <v>133</v>
      </c>
      <c r="B140" s="17" t="s">
        <v>359</v>
      </c>
      <c r="C140" s="17" t="s">
        <v>360</v>
      </c>
      <c r="D140" s="17">
        <v>426</v>
      </c>
      <c r="E140" s="17">
        <v>67</v>
      </c>
      <c r="F140" s="17">
        <v>42</v>
      </c>
      <c r="G140" s="17">
        <v>68</v>
      </c>
      <c r="H140" s="17">
        <v>39</v>
      </c>
      <c r="I140" s="17">
        <v>63</v>
      </c>
      <c r="J140" s="17" t="s">
        <v>52</v>
      </c>
      <c r="K140" s="17" t="s">
        <v>210</v>
      </c>
      <c r="L140" s="17">
        <v>61</v>
      </c>
      <c r="M140" s="19">
        <v>41</v>
      </c>
    </row>
    <row r="141" spans="1:12" ht="12.75">
      <c r="A141" s="18">
        <v>134</v>
      </c>
      <c r="B141" s="18" t="s">
        <v>361</v>
      </c>
      <c r="C141" s="18" t="s">
        <v>362</v>
      </c>
      <c r="D141" s="18">
        <v>430</v>
      </c>
      <c r="E141" s="18">
        <v>60</v>
      </c>
      <c r="F141" s="18">
        <v>68</v>
      </c>
      <c r="G141" s="18">
        <v>-73</v>
      </c>
      <c r="H141" s="18">
        <v>68</v>
      </c>
      <c r="I141" s="18">
        <v>60</v>
      </c>
      <c r="J141" s="18">
        <v>63</v>
      </c>
      <c r="K141" s="18">
        <v>67</v>
      </c>
      <c r="L141" s="18">
        <v>44</v>
      </c>
    </row>
    <row r="142" spans="1:12" ht="12.75">
      <c r="A142" s="17">
        <v>135</v>
      </c>
      <c r="B142" s="17" t="s">
        <v>363</v>
      </c>
      <c r="C142" s="17" t="s">
        <v>364</v>
      </c>
      <c r="D142" s="17">
        <v>432</v>
      </c>
      <c r="E142" s="17">
        <v>-74</v>
      </c>
      <c r="F142" s="17">
        <v>67</v>
      </c>
      <c r="G142" s="17">
        <v>62</v>
      </c>
      <c r="H142" s="17">
        <v>71</v>
      </c>
      <c r="I142" s="17">
        <v>74</v>
      </c>
      <c r="J142" s="17">
        <v>64</v>
      </c>
      <c r="K142" s="17">
        <v>25</v>
      </c>
      <c r="L142" s="17">
        <v>69</v>
      </c>
    </row>
    <row r="143" spans="1:12" ht="12.75">
      <c r="A143" s="18">
        <v>136</v>
      </c>
      <c r="B143" s="18" t="s">
        <v>365</v>
      </c>
      <c r="C143" s="18" t="s">
        <v>366</v>
      </c>
      <c r="D143" s="18">
        <v>432</v>
      </c>
      <c r="E143" s="18">
        <v>57</v>
      </c>
      <c r="F143" s="18">
        <v>68</v>
      </c>
      <c r="G143" s="18">
        <v>63</v>
      </c>
      <c r="H143" s="18">
        <v>56</v>
      </c>
      <c r="I143" s="18">
        <v>72</v>
      </c>
      <c r="J143" s="18">
        <v>74</v>
      </c>
      <c r="K143" s="18">
        <v>42</v>
      </c>
      <c r="L143" s="18" t="s">
        <v>52</v>
      </c>
    </row>
    <row r="144" spans="1:12" ht="12.75">
      <c r="A144" s="17">
        <v>137</v>
      </c>
      <c r="B144" s="17" t="s">
        <v>367</v>
      </c>
      <c r="C144" s="17" t="s">
        <v>368</v>
      </c>
      <c r="D144" s="17">
        <v>432</v>
      </c>
      <c r="E144" s="17">
        <v>51</v>
      </c>
      <c r="F144" s="17">
        <v>65</v>
      </c>
      <c r="G144" s="17" t="s">
        <v>52</v>
      </c>
      <c r="H144" s="17">
        <v>59</v>
      </c>
      <c r="I144" s="17">
        <v>50</v>
      </c>
      <c r="J144" s="17">
        <v>55</v>
      </c>
      <c r="K144" s="17">
        <v>66</v>
      </c>
      <c r="L144" s="17" t="s">
        <v>38</v>
      </c>
    </row>
    <row r="145" spans="1:13" ht="12.75">
      <c r="A145" s="18">
        <v>138</v>
      </c>
      <c r="B145" s="18" t="s">
        <v>369</v>
      </c>
      <c r="C145" s="18" t="s">
        <v>370</v>
      </c>
      <c r="D145" s="18">
        <v>434</v>
      </c>
      <c r="E145" s="18">
        <v>58</v>
      </c>
      <c r="F145" s="18">
        <v>51</v>
      </c>
      <c r="G145" s="18">
        <v>68</v>
      </c>
      <c r="H145" s="18">
        <v>69</v>
      </c>
      <c r="I145" s="18">
        <v>-73</v>
      </c>
      <c r="J145" s="18">
        <v>73</v>
      </c>
      <c r="K145" s="18">
        <v>52</v>
      </c>
      <c r="L145" s="18">
        <v>63</v>
      </c>
      <c r="M145" s="19">
        <v>42</v>
      </c>
    </row>
    <row r="146" spans="1:12" ht="12.75">
      <c r="A146" s="17">
        <v>139</v>
      </c>
      <c r="B146" s="17" t="s">
        <v>371</v>
      </c>
      <c r="C146" s="17" t="s">
        <v>372</v>
      </c>
      <c r="D146" s="17">
        <v>436</v>
      </c>
      <c r="E146" s="17">
        <v>74</v>
      </c>
      <c r="F146" s="17">
        <v>73</v>
      </c>
      <c r="G146" s="17">
        <v>52</v>
      </c>
      <c r="H146" s="17">
        <v>65</v>
      </c>
      <c r="I146" s="17">
        <v>-80</v>
      </c>
      <c r="J146" s="17">
        <v>67</v>
      </c>
      <c r="K146" s="17">
        <v>33</v>
      </c>
      <c r="L146" s="17">
        <v>72</v>
      </c>
    </row>
    <row r="147" spans="1:13" ht="12.75">
      <c r="A147" s="5">
        <v>140</v>
      </c>
      <c r="B147" s="5" t="s">
        <v>373</v>
      </c>
      <c r="C147" s="5" t="s">
        <v>374</v>
      </c>
      <c r="D147" s="5">
        <v>443</v>
      </c>
      <c r="E147" s="5">
        <v>70</v>
      </c>
      <c r="F147" s="5">
        <v>74</v>
      </c>
      <c r="G147" s="5">
        <v>52</v>
      </c>
      <c r="H147" s="5">
        <v>74</v>
      </c>
      <c r="I147" s="5">
        <v>-75</v>
      </c>
      <c r="J147" s="5">
        <v>72</v>
      </c>
      <c r="K147" s="5">
        <v>32</v>
      </c>
      <c r="L147" s="5">
        <v>69</v>
      </c>
      <c r="M147" s="19">
        <v>43</v>
      </c>
    </row>
    <row r="148" spans="1:13" ht="12.75">
      <c r="A148" s="17">
        <v>141</v>
      </c>
      <c r="B148" s="17" t="s">
        <v>375</v>
      </c>
      <c r="C148" s="17" t="s">
        <v>376</v>
      </c>
      <c r="D148" s="17">
        <v>445</v>
      </c>
      <c r="E148" s="17">
        <v>76</v>
      </c>
      <c r="F148" s="17">
        <v>74</v>
      </c>
      <c r="G148" s="17">
        <v>50</v>
      </c>
      <c r="H148" s="17">
        <v>61</v>
      </c>
      <c r="I148" s="17">
        <v>76</v>
      </c>
      <c r="J148" s="17">
        <v>70</v>
      </c>
      <c r="K148" s="17">
        <v>38</v>
      </c>
      <c r="L148" s="17" t="s">
        <v>52</v>
      </c>
      <c r="M148" s="19">
        <v>44</v>
      </c>
    </row>
    <row r="149" spans="1:13" ht="12.75">
      <c r="A149" s="18">
        <v>142</v>
      </c>
      <c r="B149" s="18" t="s">
        <v>377</v>
      </c>
      <c r="C149" s="18" t="s">
        <v>378</v>
      </c>
      <c r="D149" s="18">
        <v>446</v>
      </c>
      <c r="E149" s="18">
        <v>73</v>
      </c>
      <c r="F149" s="18">
        <v>-76</v>
      </c>
      <c r="G149" s="18">
        <v>69</v>
      </c>
      <c r="H149" s="18">
        <v>65</v>
      </c>
      <c r="I149" s="18">
        <v>74</v>
      </c>
      <c r="J149" s="18">
        <v>66</v>
      </c>
      <c r="K149" s="18">
        <v>33</v>
      </c>
      <c r="L149" s="18">
        <v>66</v>
      </c>
      <c r="M149" s="19">
        <v>45</v>
      </c>
    </row>
    <row r="150" spans="1:13" ht="12.75">
      <c r="A150" s="17">
        <v>143</v>
      </c>
      <c r="B150" s="17" t="s">
        <v>379</v>
      </c>
      <c r="C150" s="17" t="s">
        <v>380</v>
      </c>
      <c r="D150" s="17">
        <v>450</v>
      </c>
      <c r="E150" s="17">
        <v>71</v>
      </c>
      <c r="F150" s="17">
        <v>65</v>
      </c>
      <c r="G150" s="17">
        <v>55</v>
      </c>
      <c r="H150" s="17">
        <v>62</v>
      </c>
      <c r="I150" s="17">
        <v>72</v>
      </c>
      <c r="J150" s="17">
        <v>68</v>
      </c>
      <c r="K150" s="17">
        <v>57</v>
      </c>
      <c r="L150" s="17" t="s">
        <v>52</v>
      </c>
      <c r="M150" s="19">
        <v>46</v>
      </c>
    </row>
    <row r="151" spans="1:13" ht="12.75">
      <c r="A151" s="18">
        <v>144</v>
      </c>
      <c r="B151" s="18" t="s">
        <v>381</v>
      </c>
      <c r="C151" s="18" t="s">
        <v>382</v>
      </c>
      <c r="D151" s="18">
        <v>452</v>
      </c>
      <c r="E151" s="18">
        <v>70</v>
      </c>
      <c r="F151" s="18">
        <v>72</v>
      </c>
      <c r="G151" s="18">
        <v>45</v>
      </c>
      <c r="H151" s="18">
        <v>59</v>
      </c>
      <c r="I151" s="18">
        <v>68</v>
      </c>
      <c r="J151" s="18">
        <v>75</v>
      </c>
      <c r="K151" s="18" t="s">
        <v>54</v>
      </c>
      <c r="L151" s="18">
        <v>63</v>
      </c>
      <c r="M151" s="19">
        <v>47</v>
      </c>
    </row>
    <row r="152" spans="1:12" ht="12.75">
      <c r="A152" s="17">
        <v>145</v>
      </c>
      <c r="B152" s="17" t="s">
        <v>383</v>
      </c>
      <c r="C152" s="17" t="s">
        <v>384</v>
      </c>
      <c r="D152" s="17">
        <v>455</v>
      </c>
      <c r="E152" s="17">
        <v>66</v>
      </c>
      <c r="F152" s="17">
        <v>-78</v>
      </c>
      <c r="G152" s="17">
        <v>58</v>
      </c>
      <c r="H152" s="17">
        <v>64</v>
      </c>
      <c r="I152" s="17">
        <v>76</v>
      </c>
      <c r="J152" s="17">
        <v>68</v>
      </c>
      <c r="K152" s="17">
        <v>62</v>
      </c>
      <c r="L152" s="17">
        <v>61</v>
      </c>
    </row>
    <row r="153" spans="1:13" ht="12.75">
      <c r="A153" s="5">
        <v>146</v>
      </c>
      <c r="B153" s="5" t="s">
        <v>385</v>
      </c>
      <c r="C153" s="5" t="s">
        <v>386</v>
      </c>
      <c r="D153" s="5">
        <v>456</v>
      </c>
      <c r="E153" s="5">
        <v>75</v>
      </c>
      <c r="F153" s="5">
        <v>-78</v>
      </c>
      <c r="G153" s="5">
        <v>50</v>
      </c>
      <c r="H153" s="5">
        <v>68</v>
      </c>
      <c r="I153" s="5">
        <v>78</v>
      </c>
      <c r="J153" s="5">
        <v>73</v>
      </c>
      <c r="K153" s="5">
        <v>42</v>
      </c>
      <c r="L153" s="5">
        <v>70</v>
      </c>
      <c r="M153" s="19">
        <v>48</v>
      </c>
    </row>
    <row r="154" spans="1:12" ht="12.75">
      <c r="A154" s="17">
        <v>147</v>
      </c>
      <c r="B154" s="17" t="s">
        <v>387</v>
      </c>
      <c r="C154" s="17" t="s">
        <v>388</v>
      </c>
      <c r="D154" s="17">
        <v>457</v>
      </c>
      <c r="E154" s="17" t="s">
        <v>52</v>
      </c>
      <c r="F154" s="17" t="s">
        <v>38</v>
      </c>
      <c r="G154" s="17" t="s">
        <v>38</v>
      </c>
      <c r="H154" s="17" t="s">
        <v>210</v>
      </c>
      <c r="I154" s="17">
        <v>64</v>
      </c>
      <c r="J154" s="17">
        <v>52</v>
      </c>
      <c r="K154" s="17">
        <v>40</v>
      </c>
      <c r="L154" s="17">
        <v>43</v>
      </c>
    </row>
    <row r="155" spans="1:13" ht="12.75">
      <c r="A155" s="5">
        <v>148</v>
      </c>
      <c r="B155" s="5" t="s">
        <v>389</v>
      </c>
      <c r="C155" s="5" t="s">
        <v>390</v>
      </c>
      <c r="D155" s="5">
        <v>473</v>
      </c>
      <c r="E155" s="5">
        <v>72</v>
      </c>
      <c r="F155" s="5">
        <v>75</v>
      </c>
      <c r="G155" s="5">
        <v>-76</v>
      </c>
      <c r="H155" s="5">
        <v>61</v>
      </c>
      <c r="I155" s="5">
        <v>70</v>
      </c>
      <c r="J155" s="5">
        <v>69</v>
      </c>
      <c r="K155" s="5">
        <v>55</v>
      </c>
      <c r="L155" s="5">
        <v>71</v>
      </c>
      <c r="M155" s="19">
        <v>49</v>
      </c>
    </row>
    <row r="156" spans="1:12" ht="12.75">
      <c r="A156" s="17">
        <v>149</v>
      </c>
      <c r="B156" s="17" t="s">
        <v>391</v>
      </c>
      <c r="C156" s="17" t="s">
        <v>392</v>
      </c>
      <c r="D156" s="17">
        <v>476</v>
      </c>
      <c r="E156" s="17">
        <v>53</v>
      </c>
      <c r="F156" s="17">
        <v>64</v>
      </c>
      <c r="G156" s="17" t="s">
        <v>52</v>
      </c>
      <c r="H156" s="17">
        <v>73</v>
      </c>
      <c r="I156" s="17">
        <v>67</v>
      </c>
      <c r="J156" s="17">
        <v>69</v>
      </c>
      <c r="K156" s="17" t="s">
        <v>210</v>
      </c>
      <c r="L156" s="17">
        <v>64</v>
      </c>
    </row>
    <row r="157" spans="1:13" ht="12.75">
      <c r="A157" s="18">
        <v>150</v>
      </c>
      <c r="B157" s="18" t="s">
        <v>393</v>
      </c>
      <c r="C157" s="18" t="s">
        <v>394</v>
      </c>
      <c r="D157" s="18">
        <v>482</v>
      </c>
      <c r="E157" s="18">
        <v>65</v>
      </c>
      <c r="F157" s="18">
        <v>66</v>
      </c>
      <c r="G157" s="18">
        <v>77</v>
      </c>
      <c r="H157" s="18">
        <v>72</v>
      </c>
      <c r="I157" s="18">
        <v>71</v>
      </c>
      <c r="J157" s="18">
        <v>74</v>
      </c>
      <c r="K157" s="18" t="s">
        <v>54</v>
      </c>
      <c r="L157" s="18">
        <v>57</v>
      </c>
      <c r="M157" s="19">
        <v>50</v>
      </c>
    </row>
    <row r="158" spans="1:12" ht="12.75">
      <c r="A158" s="17">
        <v>151</v>
      </c>
      <c r="B158" s="17" t="s">
        <v>395</v>
      </c>
      <c r="C158" s="17" t="s">
        <v>396</v>
      </c>
      <c r="D158" s="17">
        <v>483</v>
      </c>
      <c r="E158" s="17">
        <v>79</v>
      </c>
      <c r="F158" s="17">
        <v>71</v>
      </c>
      <c r="G158" s="17" t="s">
        <v>66</v>
      </c>
      <c r="H158" s="17">
        <v>46</v>
      </c>
      <c r="I158" s="17">
        <v>75</v>
      </c>
      <c r="J158" s="17">
        <v>77</v>
      </c>
      <c r="K158" s="17">
        <v>70</v>
      </c>
      <c r="L158" s="17">
        <v>65</v>
      </c>
    </row>
    <row r="159" spans="1:13" ht="12.75">
      <c r="A159" s="18">
        <v>152</v>
      </c>
      <c r="B159" s="18" t="s">
        <v>397</v>
      </c>
      <c r="C159" s="18" t="s">
        <v>398</v>
      </c>
      <c r="D159" s="18">
        <v>487</v>
      </c>
      <c r="E159" s="18">
        <v>72</v>
      </c>
      <c r="F159" s="18">
        <v>67</v>
      </c>
      <c r="G159" s="18">
        <v>72</v>
      </c>
      <c r="H159" s="18" t="s">
        <v>54</v>
      </c>
      <c r="I159" s="18">
        <v>73</v>
      </c>
      <c r="J159" s="18">
        <v>49</v>
      </c>
      <c r="K159" s="18">
        <v>68</v>
      </c>
      <c r="L159" s="18" t="s">
        <v>38</v>
      </c>
      <c r="M159" s="19">
        <v>51</v>
      </c>
    </row>
    <row r="160" spans="1:13" ht="12.75">
      <c r="A160" s="17">
        <v>153</v>
      </c>
      <c r="B160" s="17" t="s">
        <v>399</v>
      </c>
      <c r="C160" s="17" t="s">
        <v>400</v>
      </c>
      <c r="D160" s="17">
        <v>488</v>
      </c>
      <c r="E160" s="17">
        <v>71</v>
      </c>
      <c r="F160" s="17">
        <v>76</v>
      </c>
      <c r="G160" s="17">
        <v>71</v>
      </c>
      <c r="H160" s="17">
        <v>75</v>
      </c>
      <c r="I160" s="17">
        <v>-77</v>
      </c>
      <c r="J160" s="17">
        <v>71</v>
      </c>
      <c r="K160" s="17">
        <v>56</v>
      </c>
      <c r="L160" s="17">
        <v>68</v>
      </c>
      <c r="M160" s="19">
        <v>52</v>
      </c>
    </row>
    <row r="161" spans="1:13" ht="12.75">
      <c r="A161" s="18">
        <v>154</v>
      </c>
      <c r="B161" s="18" t="s">
        <v>401</v>
      </c>
      <c r="C161" s="18" t="s">
        <v>402</v>
      </c>
      <c r="D161" s="18">
        <v>493</v>
      </c>
      <c r="E161" s="18">
        <v>80</v>
      </c>
      <c r="F161" s="18">
        <v>77</v>
      </c>
      <c r="G161" s="18">
        <v>71</v>
      </c>
      <c r="H161" s="18">
        <v>71</v>
      </c>
      <c r="I161" s="18">
        <v>78</v>
      </c>
      <c r="J161" s="18" t="s">
        <v>52</v>
      </c>
      <c r="K161" s="18">
        <v>49</v>
      </c>
      <c r="L161" s="18">
        <v>67</v>
      </c>
      <c r="M161" s="19">
        <v>53</v>
      </c>
    </row>
    <row r="162" spans="1:13" ht="12.75">
      <c r="A162" s="17">
        <v>155</v>
      </c>
      <c r="B162" s="17" t="s">
        <v>403</v>
      </c>
      <c r="C162" s="17" t="s">
        <v>404</v>
      </c>
      <c r="D162" s="17">
        <v>495</v>
      </c>
      <c r="E162" s="17">
        <v>77</v>
      </c>
      <c r="F162" s="17">
        <v>77</v>
      </c>
      <c r="G162" s="17">
        <v>51</v>
      </c>
      <c r="H162" s="17">
        <v>72</v>
      </c>
      <c r="I162" s="17">
        <v>79</v>
      </c>
      <c r="J162" s="17">
        <v>72</v>
      </c>
      <c r="K162" s="17" t="s">
        <v>54</v>
      </c>
      <c r="L162" s="17">
        <v>67</v>
      </c>
      <c r="M162" s="19">
        <v>54</v>
      </c>
    </row>
    <row r="163" spans="1:12" ht="12.75">
      <c r="A163" s="18">
        <v>156</v>
      </c>
      <c r="B163" s="18" t="s">
        <v>405</v>
      </c>
      <c r="C163" s="18" t="s">
        <v>406</v>
      </c>
      <c r="D163" s="18">
        <v>511</v>
      </c>
      <c r="E163" s="18">
        <v>73</v>
      </c>
      <c r="F163" s="18">
        <v>80</v>
      </c>
      <c r="G163" s="18">
        <v>74</v>
      </c>
      <c r="H163" s="18">
        <v>73</v>
      </c>
      <c r="I163" s="18">
        <v>63</v>
      </c>
      <c r="J163" s="18">
        <v>76</v>
      </c>
      <c r="K163" s="18">
        <v>72</v>
      </c>
      <c r="L163" s="18" t="s">
        <v>52</v>
      </c>
    </row>
    <row r="164" spans="1:13" ht="12.75">
      <c r="A164" s="17">
        <v>157</v>
      </c>
      <c r="B164" s="17" t="s">
        <v>407</v>
      </c>
      <c r="C164" s="17" t="s">
        <v>408</v>
      </c>
      <c r="D164" s="17">
        <v>515</v>
      </c>
      <c r="E164" s="17">
        <v>64</v>
      </c>
      <c r="F164" s="17">
        <v>56</v>
      </c>
      <c r="G164" s="17">
        <v>51</v>
      </c>
      <c r="H164" s="17" t="s">
        <v>52</v>
      </c>
      <c r="I164" s="17" t="s">
        <v>38</v>
      </c>
      <c r="J164" s="17" t="s">
        <v>38</v>
      </c>
      <c r="K164" s="17" t="s">
        <v>38</v>
      </c>
      <c r="L164" s="17" t="s">
        <v>38</v>
      </c>
      <c r="M164" s="19">
        <v>55</v>
      </c>
    </row>
    <row r="165" spans="1:13" ht="12.75">
      <c r="A165" s="18">
        <v>158</v>
      </c>
      <c r="B165" s="18" t="s">
        <v>409</v>
      </c>
      <c r="C165" s="18" t="s">
        <v>410</v>
      </c>
      <c r="D165" s="18">
        <v>516</v>
      </c>
      <c r="E165" s="18">
        <v>67</v>
      </c>
      <c r="F165" s="18">
        <v>72</v>
      </c>
      <c r="G165" s="18">
        <v>53</v>
      </c>
      <c r="H165" s="18">
        <v>66</v>
      </c>
      <c r="I165" s="18" t="s">
        <v>52</v>
      </c>
      <c r="J165" s="18" t="s">
        <v>38</v>
      </c>
      <c r="K165" s="18" t="s">
        <v>38</v>
      </c>
      <c r="L165" s="18" t="s">
        <v>38</v>
      </c>
      <c r="M165" s="19">
        <v>56</v>
      </c>
    </row>
    <row r="166" spans="1:12" ht="12.75">
      <c r="A166" s="17">
        <v>159</v>
      </c>
      <c r="B166" s="17" t="s">
        <v>411</v>
      </c>
      <c r="C166" s="17" t="s">
        <v>412</v>
      </c>
      <c r="D166" s="17">
        <v>518</v>
      </c>
      <c r="E166" s="17" t="s">
        <v>52</v>
      </c>
      <c r="F166" s="17">
        <v>79</v>
      </c>
      <c r="G166" s="17">
        <v>78</v>
      </c>
      <c r="H166" s="17" t="s">
        <v>38</v>
      </c>
      <c r="I166" s="17" t="s">
        <v>38</v>
      </c>
      <c r="J166" s="17" t="s">
        <v>38</v>
      </c>
      <c r="K166" s="17">
        <v>58</v>
      </c>
      <c r="L166" s="17">
        <v>45</v>
      </c>
    </row>
    <row r="167" spans="1:12" ht="12.75">
      <c r="A167" s="5">
        <v>160</v>
      </c>
      <c r="B167" s="5" t="s">
        <v>413</v>
      </c>
      <c r="C167" s="5" t="s">
        <v>414</v>
      </c>
      <c r="D167" s="5">
        <v>519</v>
      </c>
      <c r="E167" s="5">
        <v>78</v>
      </c>
      <c r="F167" s="5">
        <v>79</v>
      </c>
      <c r="G167" s="5">
        <v>75</v>
      </c>
      <c r="H167" s="5">
        <v>70</v>
      </c>
      <c r="I167" s="5">
        <v>79</v>
      </c>
      <c r="J167" s="5">
        <v>75</v>
      </c>
      <c r="K167" s="5">
        <v>63</v>
      </c>
      <c r="L167" s="5" t="s">
        <v>52</v>
      </c>
    </row>
    <row r="168" spans="1:13" ht="12.75">
      <c r="A168" s="17">
        <v>161</v>
      </c>
      <c r="B168" s="17" t="s">
        <v>415</v>
      </c>
      <c r="C168" s="17" t="s">
        <v>416</v>
      </c>
      <c r="D168" s="17">
        <v>539</v>
      </c>
      <c r="E168" s="17" t="s">
        <v>52</v>
      </c>
      <c r="F168" s="17" t="s">
        <v>38</v>
      </c>
      <c r="G168" s="17" t="s">
        <v>38</v>
      </c>
      <c r="H168" s="17">
        <v>67</v>
      </c>
      <c r="I168" s="17">
        <v>68</v>
      </c>
      <c r="J168" s="17" t="s">
        <v>38</v>
      </c>
      <c r="K168" s="17" t="s">
        <v>210</v>
      </c>
      <c r="L168" s="17">
        <v>60</v>
      </c>
      <c r="M168" s="19">
        <v>57</v>
      </c>
    </row>
    <row r="169" spans="1:13" ht="12.75">
      <c r="A169" s="18">
        <v>162</v>
      </c>
      <c r="B169" s="18" t="s">
        <v>417</v>
      </c>
      <c r="C169" s="18" t="s">
        <v>418</v>
      </c>
      <c r="D169" s="18">
        <v>550</v>
      </c>
      <c r="E169" s="18">
        <v>76</v>
      </c>
      <c r="F169" s="18">
        <v>75</v>
      </c>
      <c r="G169" s="18" t="s">
        <v>66</v>
      </c>
      <c r="H169" s="18">
        <v>74</v>
      </c>
      <c r="I169" s="18">
        <v>77</v>
      </c>
      <c r="J169" s="18">
        <v>76</v>
      </c>
      <c r="K169" s="18" t="s">
        <v>38</v>
      </c>
      <c r="L169" s="18" t="s">
        <v>38</v>
      </c>
      <c r="M169" s="19">
        <v>58</v>
      </c>
    </row>
    <row r="170" spans="1:12" ht="12.75">
      <c r="A170" s="17">
        <v>163</v>
      </c>
      <c r="B170" s="17" t="s">
        <v>419</v>
      </c>
      <c r="C170" s="17" t="s">
        <v>420</v>
      </c>
      <c r="D170" s="17">
        <v>587</v>
      </c>
      <c r="E170" s="17" t="s">
        <v>52</v>
      </c>
      <c r="F170" s="17" t="s">
        <v>38</v>
      </c>
      <c r="G170" s="17" t="s">
        <v>38</v>
      </c>
      <c r="H170" s="17" t="s">
        <v>38</v>
      </c>
      <c r="I170" s="17" t="s">
        <v>38</v>
      </c>
      <c r="J170" s="17" t="s">
        <v>38</v>
      </c>
      <c r="K170" s="17">
        <v>71</v>
      </c>
      <c r="L170" s="17" t="s">
        <v>38</v>
      </c>
    </row>
    <row r="171" spans="1:12" ht="12.75">
      <c r="A171" s="18">
        <v>164</v>
      </c>
      <c r="B171" s="18" t="s">
        <v>421</v>
      </c>
      <c r="C171" s="18" t="s">
        <v>422</v>
      </c>
      <c r="D171" s="18">
        <v>602</v>
      </c>
      <c r="E171" s="18" t="s">
        <v>52</v>
      </c>
      <c r="F171" s="18" t="s">
        <v>38</v>
      </c>
      <c r="G171" s="18" t="s">
        <v>38</v>
      </c>
      <c r="H171" s="18" t="s">
        <v>38</v>
      </c>
      <c r="I171" s="18" t="s">
        <v>38</v>
      </c>
      <c r="J171" s="18" t="s">
        <v>38</v>
      </c>
      <c r="K171" s="18" t="s">
        <v>38</v>
      </c>
      <c r="L171" s="18" t="s">
        <v>38</v>
      </c>
    </row>
    <row r="172" spans="1:13" ht="12.75">
      <c r="A172" s="17">
        <v>164</v>
      </c>
      <c r="B172" s="17" t="s">
        <v>423</v>
      </c>
      <c r="C172" s="17" t="s">
        <v>424</v>
      </c>
      <c r="D172" s="17">
        <v>602</v>
      </c>
      <c r="E172" s="17" t="s">
        <v>52</v>
      </c>
      <c r="F172" s="17" t="s">
        <v>38</v>
      </c>
      <c r="G172" s="17" t="s">
        <v>38</v>
      </c>
      <c r="H172" s="17" t="s">
        <v>38</v>
      </c>
      <c r="I172" s="17" t="s">
        <v>38</v>
      </c>
      <c r="J172" s="17" t="s">
        <v>38</v>
      </c>
      <c r="K172" s="17" t="s">
        <v>210</v>
      </c>
      <c r="L172" s="17" t="s">
        <v>38</v>
      </c>
      <c r="M172" s="19">
        <v>59</v>
      </c>
    </row>
    <row r="173" spans="1:12" ht="12.75">
      <c r="A173" s="18">
        <v>164</v>
      </c>
      <c r="B173" s="18" t="s">
        <v>425</v>
      </c>
      <c r="C173" s="18" t="s">
        <v>426</v>
      </c>
      <c r="D173" s="18">
        <v>602</v>
      </c>
      <c r="E173" s="18" t="s">
        <v>52</v>
      </c>
      <c r="F173" s="18" t="s">
        <v>38</v>
      </c>
      <c r="G173" s="18" t="s">
        <v>38</v>
      </c>
      <c r="H173" s="18" t="s">
        <v>38</v>
      </c>
      <c r="I173" s="18" t="s">
        <v>38</v>
      </c>
      <c r="J173" s="18" t="s">
        <v>38</v>
      </c>
      <c r="K173" s="18" t="s">
        <v>38</v>
      </c>
      <c r="L173" s="18" t="s">
        <v>38</v>
      </c>
    </row>
    <row r="174" ht="12.75">
      <c r="A174" s="15" t="s">
        <v>92</v>
      </c>
    </row>
    <row r="175" ht="12.75">
      <c r="A175" s="10"/>
    </row>
    <row r="176" ht="12.75">
      <c r="A176" s="20" t="s">
        <v>427</v>
      </c>
    </row>
    <row r="177" ht="12.75">
      <c r="A177" s="20" t="s">
        <v>428</v>
      </c>
    </row>
    <row r="178" ht="12.75">
      <c r="A178" s="21" t="s">
        <v>429</v>
      </c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</sheetData>
  <sheetProtection/>
  <hyperlinks>
    <hyperlink ref="A178" r:id="rId1" display="http://www.zw-scoring.nl/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:A20"/>
    </sheetView>
  </sheetViews>
  <sheetFormatPr defaultColWidth="9.140625" defaultRowHeight="12.75"/>
  <sheetData>
    <row r="1" ht="12.75">
      <c r="A1" t="s">
        <v>489</v>
      </c>
    </row>
    <row r="2" ht="12.75">
      <c r="A2" t="s">
        <v>490</v>
      </c>
    </row>
    <row r="3" ht="12.75">
      <c r="A3" t="s">
        <v>491</v>
      </c>
    </row>
    <row r="4" ht="12.75">
      <c r="A4" t="s">
        <v>492</v>
      </c>
    </row>
    <row r="5" ht="12.75">
      <c r="A5" t="s">
        <v>493</v>
      </c>
    </row>
    <row r="6" ht="12.75">
      <c r="A6" t="s">
        <v>494</v>
      </c>
    </row>
    <row r="7" ht="12.75">
      <c r="A7" t="s">
        <v>495</v>
      </c>
    </row>
    <row r="8" ht="12.75">
      <c r="A8" t="s">
        <v>496</v>
      </c>
    </row>
    <row r="9" ht="12.75">
      <c r="A9" t="s">
        <v>497</v>
      </c>
    </row>
    <row r="10" ht="12.75">
      <c r="A10" t="s">
        <v>498</v>
      </c>
    </row>
    <row r="11" ht="12.75">
      <c r="A11" t="s">
        <v>499</v>
      </c>
    </row>
    <row r="12" ht="12.75">
      <c r="A12" t="s">
        <v>500</v>
      </c>
    </row>
    <row r="13" ht="12.75">
      <c r="A13" t="s">
        <v>501</v>
      </c>
    </row>
    <row r="14" ht="12.75">
      <c r="A14" t="s">
        <v>502</v>
      </c>
    </row>
    <row r="15" ht="12.75">
      <c r="A15" t="s">
        <v>503</v>
      </c>
    </row>
    <row r="16" ht="12.75">
      <c r="A16" t="s">
        <v>504</v>
      </c>
    </row>
    <row r="17" ht="12.75">
      <c r="A17" t="s">
        <v>505</v>
      </c>
    </row>
    <row r="18" ht="12.75">
      <c r="A18" t="s">
        <v>506</v>
      </c>
    </row>
    <row r="19" ht="12.75">
      <c r="A19" t="s">
        <v>507</v>
      </c>
    </row>
    <row r="20" ht="12.75">
      <c r="A20" t="s">
        <v>508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A33" sqref="A33"/>
    </sheetView>
  </sheetViews>
  <sheetFormatPr defaultColWidth="9.140625" defaultRowHeight="12.75"/>
  <sheetData>
    <row r="1" ht="12.75">
      <c r="A1" t="s">
        <v>457</v>
      </c>
    </row>
    <row r="2" ht="12.75">
      <c r="A2" t="s">
        <v>458</v>
      </c>
    </row>
    <row r="3" ht="12.75">
      <c r="A3" t="s">
        <v>459</v>
      </c>
    </row>
    <row r="4" ht="12.75">
      <c r="A4" t="s">
        <v>460</v>
      </c>
    </row>
    <row r="5" ht="12.75">
      <c r="A5" t="s">
        <v>461</v>
      </c>
    </row>
    <row r="6" ht="12.75">
      <c r="A6" t="s">
        <v>462</v>
      </c>
    </row>
    <row r="7" ht="12.75">
      <c r="A7" t="s">
        <v>463</v>
      </c>
    </row>
    <row r="8" ht="12.75">
      <c r="A8" t="s">
        <v>464</v>
      </c>
    </row>
    <row r="9" ht="12.75">
      <c r="A9" t="s">
        <v>465</v>
      </c>
    </row>
    <row r="10" ht="12.75">
      <c r="A10" t="s">
        <v>466</v>
      </c>
    </row>
    <row r="11" ht="12.75">
      <c r="A11" t="s">
        <v>467</v>
      </c>
    </row>
    <row r="12" ht="12.75">
      <c r="A12" t="s">
        <v>468</v>
      </c>
    </row>
    <row r="13" ht="12.75">
      <c r="A13" t="s">
        <v>469</v>
      </c>
    </row>
    <row r="14" ht="12.75">
      <c r="A14" t="s">
        <v>470</v>
      </c>
    </row>
    <row r="15" ht="12.75">
      <c r="A15" t="s">
        <v>471</v>
      </c>
    </row>
    <row r="16" ht="12.75">
      <c r="A16" t="s">
        <v>472</v>
      </c>
    </row>
    <row r="17" ht="12.75">
      <c r="A17" t="s">
        <v>473</v>
      </c>
    </row>
    <row r="18" ht="12.75">
      <c r="A18" t="s">
        <v>474</v>
      </c>
    </row>
    <row r="19" ht="12.75">
      <c r="A19" t="s">
        <v>475</v>
      </c>
    </row>
    <row r="20" ht="12.75">
      <c r="A20" t="s">
        <v>476</v>
      </c>
    </row>
    <row r="21" ht="12.75">
      <c r="A21" t="s">
        <v>477</v>
      </c>
    </row>
    <row r="22" ht="12.75">
      <c r="A22" t="s">
        <v>478</v>
      </c>
    </row>
    <row r="23" ht="12.75">
      <c r="A23" t="s">
        <v>479</v>
      </c>
    </row>
    <row r="24" ht="12.75">
      <c r="A24" t="s">
        <v>480</v>
      </c>
    </row>
    <row r="25" ht="12.75">
      <c r="A25" t="s">
        <v>481</v>
      </c>
    </row>
    <row r="26" ht="12.75">
      <c r="A26" t="s">
        <v>482</v>
      </c>
    </row>
    <row r="27" ht="12.75">
      <c r="A27" t="s">
        <v>483</v>
      </c>
    </row>
    <row r="28" ht="12.75">
      <c r="A28" t="s">
        <v>484</v>
      </c>
    </row>
    <row r="29" ht="12.75">
      <c r="A29" t="s">
        <v>428</v>
      </c>
    </row>
    <row r="30" ht="12.75">
      <c r="A30" t="s">
        <v>485</v>
      </c>
    </row>
    <row r="31" ht="12.75">
      <c r="A31" t="s">
        <v>486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9.28125" style="0" bestFit="1" customWidth="1"/>
    <col min="3" max="3" width="108.140625" style="0" bestFit="1" customWidth="1"/>
    <col min="4" max="4" width="5.7109375" style="0" bestFit="1" customWidth="1"/>
    <col min="5" max="5" width="5.140625" style="0" bestFit="1" customWidth="1"/>
    <col min="6" max="7" width="4.00390625" style="0" customWidth="1"/>
    <col min="8" max="8" width="3.57421875" style="0" customWidth="1"/>
    <col min="9" max="10" width="4.57421875" style="0" customWidth="1"/>
    <col min="11" max="11" width="3.00390625" style="0" customWidth="1"/>
    <col min="12" max="12" width="3.57421875" style="0" customWidth="1"/>
  </cols>
  <sheetData>
    <row r="1" spans="1:5" ht="16.5" thickBot="1">
      <c r="A1" s="9" t="s">
        <v>70</v>
      </c>
      <c r="B1" s="10"/>
      <c r="C1" s="10"/>
      <c r="D1" s="10"/>
      <c r="E1" s="10"/>
    </row>
    <row r="2" spans="1:12" ht="13.5" thickTop="1">
      <c r="A2" s="11" t="s">
        <v>71</v>
      </c>
      <c r="B2" s="11" t="s">
        <v>4</v>
      </c>
      <c r="C2" s="11" t="s">
        <v>5</v>
      </c>
      <c r="D2" s="11" t="s">
        <v>72</v>
      </c>
      <c r="E2" s="11">
        <v>1</v>
      </c>
      <c r="F2" s="11">
        <v>2</v>
      </c>
      <c r="G2" s="11">
        <v>3</v>
      </c>
      <c r="H2" s="11">
        <v>4</v>
      </c>
      <c r="I2" s="11">
        <v>5</v>
      </c>
      <c r="J2" s="11">
        <v>6</v>
      </c>
      <c r="K2" s="11">
        <v>7</v>
      </c>
      <c r="L2" s="11">
        <v>8</v>
      </c>
    </row>
    <row r="3" spans="1:12" ht="12.75">
      <c r="A3" s="7">
        <v>1</v>
      </c>
      <c r="B3" s="7">
        <v>1189</v>
      </c>
      <c r="C3" s="12" t="s">
        <v>73</v>
      </c>
      <c r="D3" s="7">
        <v>15</v>
      </c>
      <c r="E3" s="7">
        <v>-7</v>
      </c>
      <c r="F3" s="7">
        <v>2</v>
      </c>
      <c r="G3" s="7">
        <v>1</v>
      </c>
      <c r="H3" s="7">
        <v>2</v>
      </c>
      <c r="I3" s="7">
        <v>2</v>
      </c>
      <c r="J3" s="7">
        <v>2</v>
      </c>
      <c r="K3" s="7">
        <v>3</v>
      </c>
      <c r="L3" s="7">
        <v>3</v>
      </c>
    </row>
    <row r="4" spans="1:12" ht="12.75">
      <c r="A4" s="7">
        <v>2</v>
      </c>
      <c r="B4" s="7">
        <v>1175</v>
      </c>
      <c r="C4" s="12" t="s">
        <v>74</v>
      </c>
      <c r="D4" s="7">
        <v>24</v>
      </c>
      <c r="E4" s="7">
        <v>3</v>
      </c>
      <c r="F4" s="7">
        <v>11</v>
      </c>
      <c r="G4" s="7">
        <v>2</v>
      </c>
      <c r="H4" s="7">
        <v>3</v>
      </c>
      <c r="I4" s="7" t="s">
        <v>66</v>
      </c>
      <c r="J4" s="7">
        <v>3</v>
      </c>
      <c r="K4" s="7">
        <v>1</v>
      </c>
      <c r="L4" s="7">
        <v>1</v>
      </c>
    </row>
    <row r="5" spans="1:12" ht="12.75">
      <c r="A5" s="8">
        <v>3</v>
      </c>
      <c r="B5" s="8">
        <v>1164</v>
      </c>
      <c r="C5" s="13" t="s">
        <v>75</v>
      </c>
      <c r="D5" s="8">
        <v>27</v>
      </c>
      <c r="E5" s="8">
        <v>1</v>
      </c>
      <c r="F5" s="8">
        <v>-10</v>
      </c>
      <c r="G5" s="8">
        <v>5</v>
      </c>
      <c r="H5" s="8">
        <v>4</v>
      </c>
      <c r="I5" s="8">
        <v>3</v>
      </c>
      <c r="J5" s="8">
        <v>5</v>
      </c>
      <c r="K5" s="8">
        <v>4</v>
      </c>
      <c r="L5" s="8">
        <v>5</v>
      </c>
    </row>
    <row r="6" spans="1:12" ht="12.75">
      <c r="A6" s="7">
        <v>4</v>
      </c>
      <c r="B6" s="7">
        <v>1177</v>
      </c>
      <c r="C6" s="12" t="s">
        <v>76</v>
      </c>
      <c r="D6" s="7">
        <v>30</v>
      </c>
      <c r="E6" s="7">
        <v>14</v>
      </c>
      <c r="F6" s="7">
        <v>-15</v>
      </c>
      <c r="G6" s="7">
        <v>9</v>
      </c>
      <c r="H6" s="7">
        <v>1</v>
      </c>
      <c r="I6" s="7">
        <v>1</v>
      </c>
      <c r="J6" s="7">
        <v>1</v>
      </c>
      <c r="K6" s="7">
        <v>2</v>
      </c>
      <c r="L6" s="7">
        <v>2</v>
      </c>
    </row>
    <row r="7" spans="1:12" ht="12.75">
      <c r="A7" s="7">
        <v>5</v>
      </c>
      <c r="B7" s="7">
        <v>1153</v>
      </c>
      <c r="C7" s="12" t="s">
        <v>77</v>
      </c>
      <c r="D7" s="7">
        <v>33</v>
      </c>
      <c r="E7" s="7">
        <v>2</v>
      </c>
      <c r="F7" s="7">
        <v>5</v>
      </c>
      <c r="G7" s="7">
        <v>3</v>
      </c>
      <c r="H7" s="7">
        <v>6</v>
      </c>
      <c r="I7" s="7">
        <v>6</v>
      </c>
      <c r="J7" s="7">
        <v>-8</v>
      </c>
      <c r="K7" s="7">
        <v>5</v>
      </c>
      <c r="L7" s="7">
        <v>6</v>
      </c>
    </row>
    <row r="8" spans="1:12" ht="12.75">
      <c r="A8" s="8">
        <v>6</v>
      </c>
      <c r="B8" s="8">
        <v>1173</v>
      </c>
      <c r="C8" s="13" t="s">
        <v>78</v>
      </c>
      <c r="D8" s="8">
        <v>44</v>
      </c>
      <c r="E8" s="8">
        <v>-9</v>
      </c>
      <c r="F8" s="8">
        <v>7</v>
      </c>
      <c r="G8" s="8">
        <v>4</v>
      </c>
      <c r="H8" s="8">
        <v>9</v>
      </c>
      <c r="I8" s="8">
        <v>7</v>
      </c>
      <c r="J8" s="8">
        <v>7</v>
      </c>
      <c r="K8" s="8">
        <v>6</v>
      </c>
      <c r="L8" s="8">
        <v>4</v>
      </c>
    </row>
    <row r="9" spans="1:12" ht="12.75">
      <c r="A9" s="7">
        <v>7</v>
      </c>
      <c r="B9" s="7">
        <v>1063</v>
      </c>
      <c r="C9" s="12" t="s">
        <v>79</v>
      </c>
      <c r="D9" s="7">
        <v>50</v>
      </c>
      <c r="E9" s="7">
        <v>4</v>
      </c>
      <c r="F9" s="7">
        <v>6</v>
      </c>
      <c r="G9" s="7">
        <v>8</v>
      </c>
      <c r="H9" s="7">
        <v>8</v>
      </c>
      <c r="I9" s="7">
        <v>8</v>
      </c>
      <c r="J9" s="7">
        <v>-9</v>
      </c>
      <c r="K9" s="7">
        <v>8</v>
      </c>
      <c r="L9" s="7">
        <v>8</v>
      </c>
    </row>
    <row r="10" spans="1:12" ht="12.75">
      <c r="A10" s="7">
        <v>8</v>
      </c>
      <c r="B10" s="7">
        <v>1150</v>
      </c>
      <c r="C10" s="12" t="s">
        <v>80</v>
      </c>
      <c r="D10" s="7">
        <v>54</v>
      </c>
      <c r="E10" s="7">
        <v>-15</v>
      </c>
      <c r="F10" s="7">
        <v>12</v>
      </c>
      <c r="G10" s="7">
        <v>11</v>
      </c>
      <c r="H10" s="7">
        <v>7</v>
      </c>
      <c r="I10" s="7">
        <v>4</v>
      </c>
      <c r="J10" s="7">
        <v>4</v>
      </c>
      <c r="K10" s="7">
        <v>9</v>
      </c>
      <c r="L10" s="7">
        <v>7</v>
      </c>
    </row>
    <row r="11" spans="1:12" ht="12.75">
      <c r="A11" s="8">
        <v>9</v>
      </c>
      <c r="B11" s="8">
        <v>1165</v>
      </c>
      <c r="C11" s="13" t="s">
        <v>81</v>
      </c>
      <c r="D11" s="8">
        <v>55</v>
      </c>
      <c r="E11" s="8">
        <v>10</v>
      </c>
      <c r="F11" s="8">
        <v>-13</v>
      </c>
      <c r="G11" s="8">
        <v>13</v>
      </c>
      <c r="H11" s="8">
        <v>5</v>
      </c>
      <c r="I11" s="8">
        <v>5</v>
      </c>
      <c r="J11" s="8">
        <v>6</v>
      </c>
      <c r="K11" s="8">
        <v>7</v>
      </c>
      <c r="L11" s="8">
        <v>9</v>
      </c>
    </row>
    <row r="12" spans="1:12" ht="12.75">
      <c r="A12" s="7">
        <v>10</v>
      </c>
      <c r="B12" s="7">
        <v>1178</v>
      </c>
      <c r="C12" s="12" t="s">
        <v>82</v>
      </c>
      <c r="D12" s="7">
        <v>58</v>
      </c>
      <c r="E12" s="7">
        <v>8</v>
      </c>
      <c r="F12" s="7">
        <v>3</v>
      </c>
      <c r="G12" s="7">
        <v>6</v>
      </c>
      <c r="H12" s="7">
        <v>-12</v>
      </c>
      <c r="I12" s="7">
        <v>11</v>
      </c>
      <c r="J12" s="7">
        <v>10</v>
      </c>
      <c r="K12" s="7">
        <v>10</v>
      </c>
      <c r="L12" s="7">
        <v>10</v>
      </c>
    </row>
    <row r="13" spans="1:12" ht="12.75">
      <c r="A13" s="7">
        <v>11</v>
      </c>
      <c r="B13" s="7" t="s">
        <v>83</v>
      </c>
      <c r="C13" s="12" t="s">
        <v>84</v>
      </c>
      <c r="D13" s="7">
        <v>61</v>
      </c>
      <c r="E13" s="7">
        <v>5</v>
      </c>
      <c r="F13" s="7">
        <v>1</v>
      </c>
      <c r="G13" s="7">
        <v>12</v>
      </c>
      <c r="H13" s="7">
        <v>-14</v>
      </c>
      <c r="I13" s="7">
        <v>9</v>
      </c>
      <c r="J13" s="7">
        <v>12</v>
      </c>
      <c r="K13" s="7">
        <v>11</v>
      </c>
      <c r="L13" s="7">
        <v>11</v>
      </c>
    </row>
    <row r="14" spans="1:12" ht="12.75">
      <c r="A14" s="8">
        <v>12</v>
      </c>
      <c r="B14" s="8">
        <v>1179</v>
      </c>
      <c r="C14" s="13" t="s">
        <v>85</v>
      </c>
      <c r="D14" s="8">
        <v>74</v>
      </c>
      <c r="E14" s="8">
        <v>12</v>
      </c>
      <c r="F14" s="8">
        <v>8</v>
      </c>
      <c r="G14" s="8">
        <v>10</v>
      </c>
      <c r="H14" s="8">
        <v>10</v>
      </c>
      <c r="I14" s="8">
        <v>10</v>
      </c>
      <c r="J14" s="8">
        <v>11</v>
      </c>
      <c r="K14" s="8">
        <v>13</v>
      </c>
      <c r="L14" s="8">
        <v>-15</v>
      </c>
    </row>
    <row r="15" spans="1:12" ht="12.75">
      <c r="A15" s="7">
        <v>13</v>
      </c>
      <c r="B15" s="7">
        <v>1180</v>
      </c>
      <c r="C15" s="12" t="s">
        <v>86</v>
      </c>
      <c r="D15" s="7">
        <v>77</v>
      </c>
      <c r="E15" s="7">
        <v>13</v>
      </c>
      <c r="F15" s="7">
        <v>9</v>
      </c>
      <c r="G15" s="7">
        <v>7</v>
      </c>
      <c r="H15" s="7">
        <v>11</v>
      </c>
      <c r="I15" s="7">
        <v>13</v>
      </c>
      <c r="J15" s="7">
        <v>-14</v>
      </c>
      <c r="K15" s="7">
        <v>12</v>
      </c>
      <c r="L15" s="7">
        <v>12</v>
      </c>
    </row>
    <row r="16" spans="1:12" ht="12.75">
      <c r="A16" s="7">
        <v>14</v>
      </c>
      <c r="B16" s="7">
        <v>1156</v>
      </c>
      <c r="C16" s="12" t="s">
        <v>87</v>
      </c>
      <c r="D16" s="7">
        <v>87</v>
      </c>
      <c r="E16" s="7">
        <v>6</v>
      </c>
      <c r="F16" s="7">
        <v>4</v>
      </c>
      <c r="G16" s="7">
        <v>14</v>
      </c>
      <c r="H16" s="7">
        <v>16</v>
      </c>
      <c r="I16" s="7">
        <v>15</v>
      </c>
      <c r="J16" s="7" t="s">
        <v>66</v>
      </c>
      <c r="K16" s="7">
        <v>16</v>
      </c>
      <c r="L16" s="7">
        <v>16</v>
      </c>
    </row>
    <row r="17" spans="1:12" ht="12.75">
      <c r="A17" s="8">
        <v>15</v>
      </c>
      <c r="B17" s="8">
        <v>1154</v>
      </c>
      <c r="C17" s="13" t="s">
        <v>88</v>
      </c>
      <c r="D17" s="8">
        <v>101</v>
      </c>
      <c r="E17" s="8" t="s">
        <v>52</v>
      </c>
      <c r="F17" s="8" t="s">
        <v>38</v>
      </c>
      <c r="G17" s="8" t="s">
        <v>38</v>
      </c>
      <c r="H17" s="8">
        <v>13</v>
      </c>
      <c r="I17" s="8">
        <v>12</v>
      </c>
      <c r="J17" s="8">
        <v>13</v>
      </c>
      <c r="K17" s="8">
        <v>14</v>
      </c>
      <c r="L17" s="8">
        <v>13</v>
      </c>
    </row>
    <row r="18" spans="1:12" ht="12.75">
      <c r="A18" s="7">
        <v>16</v>
      </c>
      <c r="B18" s="7">
        <v>1060</v>
      </c>
      <c r="C18" s="12" t="s">
        <v>89</v>
      </c>
      <c r="D18" s="7">
        <v>107</v>
      </c>
      <c r="E18" s="7">
        <v>11</v>
      </c>
      <c r="F18" s="7">
        <v>14</v>
      </c>
      <c r="G18" s="7">
        <v>15</v>
      </c>
      <c r="H18" s="7">
        <v>17</v>
      </c>
      <c r="I18" s="7">
        <v>16</v>
      </c>
      <c r="J18" s="7" t="s">
        <v>66</v>
      </c>
      <c r="K18" s="7">
        <v>17</v>
      </c>
      <c r="L18" s="7">
        <v>17</v>
      </c>
    </row>
    <row r="19" spans="1:12" ht="12.75">
      <c r="A19" s="7">
        <v>17</v>
      </c>
      <c r="B19" s="7">
        <v>11</v>
      </c>
      <c r="C19" s="12" t="s">
        <v>90</v>
      </c>
      <c r="D19" s="7">
        <v>109</v>
      </c>
      <c r="E19" s="7" t="s">
        <v>52</v>
      </c>
      <c r="F19" s="7" t="s">
        <v>38</v>
      </c>
      <c r="G19" s="7" t="s">
        <v>38</v>
      </c>
      <c r="H19" s="7">
        <v>15</v>
      </c>
      <c r="I19" s="7">
        <v>14</v>
      </c>
      <c r="J19" s="7">
        <v>15</v>
      </c>
      <c r="K19" s="7">
        <v>15</v>
      </c>
      <c r="L19" s="7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H21" sqref="H21"/>
    </sheetView>
  </sheetViews>
  <sheetFormatPr defaultColWidth="9.140625" defaultRowHeight="12.75"/>
  <sheetData>
    <row r="1" ht="12.75">
      <c r="A1" t="s">
        <v>517</v>
      </c>
    </row>
    <row r="2" ht="12.75">
      <c r="A2" t="s">
        <v>518</v>
      </c>
    </row>
    <row r="3" ht="12.75">
      <c r="A3" t="s">
        <v>522</v>
      </c>
    </row>
    <row r="4" ht="12.75">
      <c r="A4" t="s">
        <v>461</v>
      </c>
    </row>
    <row r="5" ht="12.75">
      <c r="A5" t="s">
        <v>523</v>
      </c>
    </row>
    <row r="6" ht="12.75">
      <c r="A6" t="s">
        <v>524</v>
      </c>
    </row>
    <row r="7" ht="12.75">
      <c r="A7" t="s">
        <v>525</v>
      </c>
    </row>
    <row r="8" ht="12.75">
      <c r="A8" t="s">
        <v>526</v>
      </c>
    </row>
    <row r="9" ht="12.75">
      <c r="A9" t="s">
        <v>527</v>
      </c>
    </row>
    <row r="10" ht="12.75">
      <c r="A10" t="s">
        <v>528</v>
      </c>
    </row>
    <row r="11" ht="12.75">
      <c r="A11" t="s">
        <v>529</v>
      </c>
    </row>
    <row r="12" ht="12.75">
      <c r="A12" t="s">
        <v>530</v>
      </c>
    </row>
    <row r="13" ht="12.75">
      <c r="A13" t="s">
        <v>531</v>
      </c>
    </row>
    <row r="14" ht="12.75">
      <c r="A14" t="s">
        <v>532</v>
      </c>
    </row>
    <row r="15" ht="12.75">
      <c r="A15" t="s">
        <v>533</v>
      </c>
    </row>
    <row r="16" ht="12.75">
      <c r="A16" t="s">
        <v>534</v>
      </c>
    </row>
    <row r="17" ht="12.75">
      <c r="A17" t="s">
        <v>535</v>
      </c>
    </row>
    <row r="18" ht="12.75">
      <c r="A18" t="s">
        <v>536</v>
      </c>
    </row>
    <row r="19" ht="12.75">
      <c r="A19" t="s">
        <v>537</v>
      </c>
    </row>
    <row r="20" ht="12.75">
      <c r="A20" t="s">
        <v>538</v>
      </c>
    </row>
    <row r="21" ht="12.75">
      <c r="A21" t="s">
        <v>539</v>
      </c>
    </row>
    <row r="22" ht="12.75">
      <c r="A22" t="s">
        <v>540</v>
      </c>
    </row>
    <row r="23" ht="12.75">
      <c r="A23" t="s">
        <v>541</v>
      </c>
    </row>
    <row r="24" ht="12.75">
      <c r="A24" t="s">
        <v>542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ORMES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Ormes</dc:creator>
  <cp:keywords/>
  <dc:description/>
  <cp:lastModifiedBy>user</cp:lastModifiedBy>
  <cp:lastPrinted>2010-06-03T09:03:10Z</cp:lastPrinted>
  <dcterms:created xsi:type="dcterms:W3CDTF">2010-03-08T18:16:00Z</dcterms:created>
  <dcterms:modified xsi:type="dcterms:W3CDTF">2010-06-03T09:03:55Z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